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ÍN SIN MEMBRETE\"/>
    </mc:Choice>
  </mc:AlternateContent>
  <bookViews>
    <workbookView xWindow="60" yWindow="600" windowWidth="20430" windowHeight="10920"/>
  </bookViews>
  <sheets>
    <sheet name="cuadro 6" sheetId="2" r:id="rId1"/>
  </sheets>
  <definedNames>
    <definedName name="_xlnm._FilterDatabase" localSheetId="0" hidden="1">'cuadro 6'!$A$1:$J$255</definedName>
    <definedName name="_xlnm.Print_Area" localSheetId="0">'cuadro 6'!$A$1:$J$255</definedName>
    <definedName name="_xlnm.Print_Titles" localSheetId="0">'cuadro 6'!$1:$7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7" i="2" l="1"/>
  <c r="B54" i="2"/>
  <c r="C54" i="2"/>
  <c r="D54" i="2"/>
  <c r="E54" i="2"/>
  <c r="F54" i="2"/>
  <c r="G54" i="2"/>
  <c r="H54" i="2"/>
  <c r="I54" i="2"/>
  <c r="J54" i="2"/>
  <c r="B13" i="2"/>
  <c r="C13" i="2"/>
  <c r="D13" i="2"/>
  <c r="E13" i="2"/>
  <c r="F13" i="2"/>
  <c r="G13" i="2"/>
  <c r="H13" i="2"/>
  <c r="I13" i="2"/>
  <c r="J13" i="2"/>
  <c r="B22" i="2"/>
  <c r="C22" i="2"/>
  <c r="D22" i="2"/>
  <c r="E22" i="2"/>
  <c r="F22" i="2"/>
  <c r="G22" i="2"/>
  <c r="H22" i="2"/>
  <c r="I22" i="2"/>
  <c r="J22" i="2"/>
  <c r="C145" i="2"/>
  <c r="C138" i="2"/>
  <c r="B11" i="2" l="1"/>
  <c r="C11" i="2"/>
  <c r="D11" i="2"/>
  <c r="E11" i="2"/>
  <c r="F11" i="2"/>
  <c r="G11" i="2"/>
  <c r="H11" i="2"/>
  <c r="I11" i="2"/>
  <c r="J11" i="2"/>
  <c r="B14" i="2"/>
  <c r="C14" i="2"/>
  <c r="D14" i="2"/>
  <c r="E14" i="2"/>
  <c r="F14" i="2"/>
  <c r="G14" i="2"/>
  <c r="H14" i="2"/>
  <c r="I14" i="2"/>
  <c r="J14" i="2"/>
  <c r="B19" i="2"/>
  <c r="C19" i="2"/>
  <c r="D19" i="2"/>
  <c r="E19" i="2"/>
  <c r="F19" i="2"/>
  <c r="G19" i="2"/>
  <c r="H19" i="2"/>
  <c r="I19" i="2"/>
  <c r="J19" i="2"/>
  <c r="B20" i="2"/>
  <c r="C20" i="2"/>
  <c r="D20" i="2"/>
  <c r="E20" i="2"/>
  <c r="F20" i="2"/>
  <c r="G20" i="2"/>
  <c r="H20" i="2"/>
  <c r="I20" i="2"/>
  <c r="J20" i="2"/>
  <c r="B23" i="2"/>
  <c r="C23" i="2"/>
  <c r="D23" i="2"/>
  <c r="E23" i="2"/>
  <c r="F23" i="2"/>
  <c r="G23" i="2"/>
  <c r="H23" i="2"/>
  <c r="I23" i="2"/>
  <c r="J23" i="2"/>
  <c r="B25" i="2"/>
  <c r="C25" i="2"/>
  <c r="D25" i="2"/>
  <c r="E25" i="2"/>
  <c r="F25" i="2"/>
  <c r="G25" i="2"/>
  <c r="H25" i="2"/>
  <c r="I25" i="2"/>
  <c r="J25" i="2"/>
  <c r="B32" i="2"/>
  <c r="C32" i="2"/>
  <c r="D32" i="2"/>
  <c r="E32" i="2"/>
  <c r="F32" i="2"/>
  <c r="G32" i="2"/>
  <c r="H32" i="2"/>
  <c r="I32" i="2"/>
  <c r="J32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9" i="2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43" i="2"/>
  <c r="C43" i="2"/>
  <c r="D43" i="2"/>
  <c r="E43" i="2"/>
  <c r="F43" i="2"/>
  <c r="G43" i="2"/>
  <c r="H43" i="2"/>
  <c r="I43" i="2"/>
  <c r="J43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7" i="2"/>
  <c r="C57" i="2"/>
  <c r="D57" i="2"/>
  <c r="E57" i="2"/>
  <c r="F57" i="2"/>
  <c r="G57" i="2"/>
  <c r="H57" i="2"/>
  <c r="I57" i="2"/>
  <c r="J57" i="2"/>
  <c r="B59" i="2"/>
  <c r="C59" i="2"/>
  <c r="D59" i="2"/>
  <c r="E59" i="2"/>
  <c r="F59" i="2"/>
  <c r="G59" i="2"/>
  <c r="H59" i="2"/>
  <c r="I59" i="2"/>
  <c r="J59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101" i="2" l="1"/>
  <c r="C101" i="2"/>
  <c r="D101" i="2"/>
  <c r="E101" i="2"/>
  <c r="F101" i="2"/>
  <c r="G101" i="2"/>
  <c r="H101" i="2"/>
  <c r="I101" i="2"/>
  <c r="J101" i="2"/>
  <c r="J109" i="2" l="1"/>
  <c r="J100" i="2" s="1"/>
  <c r="I109" i="2"/>
  <c r="H109" i="2"/>
  <c r="G109" i="2"/>
  <c r="F109" i="2"/>
  <c r="F100" i="2" s="1"/>
  <c r="E109" i="2"/>
  <c r="E100" i="2" s="1"/>
  <c r="D109" i="2"/>
  <c r="D100" i="2" s="1"/>
  <c r="C109" i="2"/>
  <c r="C100" i="2" s="1"/>
  <c r="B109" i="2"/>
  <c r="B100" i="2" s="1"/>
  <c r="I100" i="2"/>
  <c r="H100" i="2"/>
  <c r="G100" i="2"/>
  <c r="J92" i="2"/>
  <c r="I92" i="2"/>
  <c r="H92" i="2"/>
  <c r="G92" i="2"/>
  <c r="F92" i="2"/>
  <c r="E92" i="2"/>
  <c r="D92" i="2"/>
  <c r="C92" i="2"/>
  <c r="B92" i="2"/>
  <c r="J73" i="2"/>
  <c r="I73" i="2"/>
  <c r="H73" i="2"/>
  <c r="G73" i="2"/>
  <c r="F73" i="2"/>
  <c r="E73" i="2"/>
  <c r="D73" i="2"/>
  <c r="C73" i="2"/>
  <c r="B73" i="2"/>
  <c r="J70" i="2"/>
  <c r="J69" i="2" s="1"/>
  <c r="I70" i="2"/>
  <c r="I69" i="2" s="1"/>
  <c r="H70" i="2"/>
  <c r="H69" i="2" s="1"/>
  <c r="G70" i="2"/>
  <c r="G69" i="2" s="1"/>
  <c r="F70" i="2"/>
  <c r="F69" i="2" s="1"/>
  <c r="E70" i="2"/>
  <c r="E69" i="2" s="1"/>
  <c r="D70" i="2"/>
  <c r="D69" i="2" s="1"/>
  <c r="C70" i="2"/>
  <c r="C69" i="2" s="1"/>
  <c r="B70" i="2"/>
  <c r="B69" i="2" s="1"/>
  <c r="J145" i="2"/>
  <c r="I145" i="2"/>
  <c r="H145" i="2"/>
  <c r="G145" i="2"/>
  <c r="F145" i="2"/>
  <c r="E145" i="2"/>
  <c r="D145" i="2"/>
  <c r="B145" i="2"/>
  <c r="J138" i="2"/>
  <c r="I138" i="2"/>
  <c r="H138" i="2"/>
  <c r="G138" i="2"/>
  <c r="F138" i="2"/>
  <c r="E138" i="2"/>
  <c r="D138" i="2"/>
  <c r="B138" i="2"/>
  <c r="J134" i="2"/>
  <c r="I134" i="2"/>
  <c r="H134" i="2"/>
  <c r="G134" i="2"/>
  <c r="F134" i="2"/>
  <c r="E134" i="2"/>
  <c r="D134" i="2"/>
  <c r="C134" i="2"/>
  <c r="B134" i="2"/>
  <c r="J119" i="2"/>
  <c r="I119" i="2"/>
  <c r="H119" i="2"/>
  <c r="G119" i="2"/>
  <c r="F119" i="2"/>
  <c r="E119" i="2"/>
  <c r="D119" i="2"/>
  <c r="C119" i="2"/>
  <c r="B119" i="2"/>
  <c r="J116" i="2"/>
  <c r="J115" i="2" s="1"/>
  <c r="I116" i="2"/>
  <c r="I115" i="2" s="1"/>
  <c r="H116" i="2"/>
  <c r="H115" i="2" s="1"/>
  <c r="G116" i="2"/>
  <c r="G115" i="2" s="1"/>
  <c r="F116" i="2"/>
  <c r="F115" i="2" s="1"/>
  <c r="E116" i="2"/>
  <c r="E115" i="2" s="1"/>
  <c r="D116" i="2"/>
  <c r="D115" i="2" s="1"/>
  <c r="C116" i="2"/>
  <c r="C115" i="2" s="1"/>
  <c r="B116" i="2"/>
  <c r="B115" i="2" s="1"/>
  <c r="J194" i="2"/>
  <c r="I194" i="2"/>
  <c r="H194" i="2"/>
  <c r="G194" i="2"/>
  <c r="F194" i="2"/>
  <c r="E194" i="2"/>
  <c r="D194" i="2"/>
  <c r="C194" i="2"/>
  <c r="B194" i="2"/>
  <c r="J187" i="2"/>
  <c r="I187" i="2"/>
  <c r="G187" i="2"/>
  <c r="F187" i="2"/>
  <c r="E187" i="2"/>
  <c r="D187" i="2"/>
  <c r="C187" i="2"/>
  <c r="B187" i="2"/>
  <c r="J177" i="2"/>
  <c r="I177" i="2"/>
  <c r="H177" i="2"/>
  <c r="G177" i="2"/>
  <c r="F177" i="2"/>
  <c r="E177" i="2"/>
  <c r="D177" i="2"/>
  <c r="C177" i="2"/>
  <c r="B177" i="2"/>
  <c r="J159" i="2"/>
  <c r="I159" i="2"/>
  <c r="H159" i="2"/>
  <c r="G159" i="2"/>
  <c r="F159" i="2"/>
  <c r="E159" i="2"/>
  <c r="D159" i="2"/>
  <c r="C159" i="2"/>
  <c r="B159" i="2"/>
  <c r="J154" i="2"/>
  <c r="J153" i="2" s="1"/>
  <c r="I154" i="2"/>
  <c r="I153" i="2" s="1"/>
  <c r="H154" i="2"/>
  <c r="H153" i="2" s="1"/>
  <c r="G154" i="2"/>
  <c r="G153" i="2" s="1"/>
  <c r="F154" i="2"/>
  <c r="F153" i="2" s="1"/>
  <c r="E154" i="2"/>
  <c r="E153" i="2" s="1"/>
  <c r="D154" i="2"/>
  <c r="D153" i="2" s="1"/>
  <c r="C154" i="2"/>
  <c r="C153" i="2" s="1"/>
  <c r="B154" i="2"/>
  <c r="B153" i="2" s="1"/>
  <c r="E203" i="2"/>
  <c r="E202" i="2" s="1"/>
  <c r="B203" i="2"/>
  <c r="B202" i="2" s="1"/>
  <c r="C203" i="2"/>
  <c r="C202" i="2" s="1"/>
  <c r="D246" i="2"/>
  <c r="C246" i="2"/>
  <c r="B246" i="2"/>
  <c r="D240" i="2"/>
  <c r="C240" i="2"/>
  <c r="B240" i="2"/>
  <c r="D234" i="2"/>
  <c r="C234" i="2"/>
  <c r="B234" i="2"/>
  <c r="D208" i="2"/>
  <c r="C208" i="2"/>
  <c r="B208" i="2"/>
  <c r="D203" i="2"/>
  <c r="D202" i="2" s="1"/>
  <c r="D61" i="2"/>
  <c r="C61" i="2"/>
  <c r="B61" i="2"/>
  <c r="D58" i="2"/>
  <c r="C58" i="2"/>
  <c r="B58" i="2"/>
  <c r="D56" i="2"/>
  <c r="C56" i="2"/>
  <c r="B56" i="2"/>
  <c r="D55" i="2"/>
  <c r="C55" i="2"/>
  <c r="B55" i="2"/>
  <c r="D53" i="2"/>
  <c r="C53" i="2"/>
  <c r="B53" i="2"/>
  <c r="D50" i="2"/>
  <c r="C50" i="2"/>
  <c r="B50" i="2"/>
  <c r="D44" i="2"/>
  <c r="C44" i="2"/>
  <c r="B44" i="2"/>
  <c r="D41" i="2"/>
  <c r="C41" i="2"/>
  <c r="B41" i="2"/>
  <c r="D38" i="2"/>
  <c r="C38" i="2"/>
  <c r="B38" i="2"/>
  <c r="D33" i="2"/>
  <c r="C33" i="2"/>
  <c r="B33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4" i="2"/>
  <c r="C24" i="2"/>
  <c r="B24" i="2"/>
  <c r="D21" i="2"/>
  <c r="C21" i="2"/>
  <c r="B21" i="2"/>
  <c r="D18" i="2"/>
  <c r="C18" i="2"/>
  <c r="B18" i="2"/>
  <c r="D17" i="2"/>
  <c r="C17" i="2"/>
  <c r="B17" i="2"/>
  <c r="D12" i="2"/>
  <c r="C12" i="2"/>
  <c r="B12" i="2"/>
  <c r="J246" i="2"/>
  <c r="I246" i="2"/>
  <c r="H246" i="2"/>
  <c r="G246" i="2"/>
  <c r="F246" i="2"/>
  <c r="E246" i="2"/>
  <c r="J240" i="2"/>
  <c r="I240" i="2"/>
  <c r="H240" i="2"/>
  <c r="G240" i="2"/>
  <c r="F240" i="2"/>
  <c r="E240" i="2"/>
  <c r="J234" i="2"/>
  <c r="I234" i="2"/>
  <c r="H234" i="2"/>
  <c r="G234" i="2"/>
  <c r="F234" i="2"/>
  <c r="E234" i="2"/>
  <c r="J208" i="2"/>
  <c r="I208" i="2"/>
  <c r="H208" i="2"/>
  <c r="G208" i="2"/>
  <c r="F208" i="2"/>
  <c r="E208" i="2"/>
  <c r="J203" i="2"/>
  <c r="J202" i="2" s="1"/>
  <c r="I203" i="2"/>
  <c r="I202" i="2" s="1"/>
  <c r="H203" i="2"/>
  <c r="H202" i="2" s="1"/>
  <c r="G203" i="2"/>
  <c r="G202" i="2" s="1"/>
  <c r="F203" i="2"/>
  <c r="J61" i="2"/>
  <c r="I61" i="2"/>
  <c r="H61" i="2"/>
  <c r="G61" i="2"/>
  <c r="F61" i="2"/>
  <c r="E61" i="2"/>
  <c r="J58" i="2"/>
  <c r="I58" i="2"/>
  <c r="H58" i="2"/>
  <c r="G58" i="2"/>
  <c r="F58" i="2"/>
  <c r="E58" i="2"/>
  <c r="J56" i="2"/>
  <c r="I56" i="2"/>
  <c r="H56" i="2"/>
  <c r="G56" i="2"/>
  <c r="F56" i="2"/>
  <c r="E56" i="2"/>
  <c r="J55" i="2"/>
  <c r="I55" i="2"/>
  <c r="H55" i="2"/>
  <c r="G55" i="2"/>
  <c r="F55" i="2"/>
  <c r="E55" i="2"/>
  <c r="J53" i="2"/>
  <c r="I53" i="2"/>
  <c r="H53" i="2"/>
  <c r="G53" i="2"/>
  <c r="F53" i="2"/>
  <c r="E53" i="2"/>
  <c r="J50" i="2"/>
  <c r="I50" i="2"/>
  <c r="H50" i="2"/>
  <c r="G50" i="2"/>
  <c r="F50" i="2"/>
  <c r="E50" i="2"/>
  <c r="J44" i="2"/>
  <c r="I44" i="2"/>
  <c r="H44" i="2"/>
  <c r="G44" i="2"/>
  <c r="F44" i="2"/>
  <c r="E44" i="2"/>
  <c r="J41" i="2"/>
  <c r="I41" i="2"/>
  <c r="H41" i="2"/>
  <c r="G41" i="2"/>
  <c r="F41" i="2"/>
  <c r="E41" i="2"/>
  <c r="J38" i="2"/>
  <c r="I38" i="2"/>
  <c r="H38" i="2"/>
  <c r="G38" i="2"/>
  <c r="F38" i="2"/>
  <c r="E38" i="2"/>
  <c r="J33" i="2"/>
  <c r="I33" i="2"/>
  <c r="H33" i="2"/>
  <c r="G33" i="2"/>
  <c r="F33" i="2"/>
  <c r="E33" i="2"/>
  <c r="J31" i="2"/>
  <c r="I31" i="2"/>
  <c r="H31" i="2"/>
  <c r="G31" i="2"/>
  <c r="F31" i="2"/>
  <c r="E31" i="2"/>
  <c r="J30" i="2"/>
  <c r="I30" i="2"/>
  <c r="H30" i="2"/>
  <c r="G30" i="2"/>
  <c r="F30" i="2"/>
  <c r="E30" i="2"/>
  <c r="J29" i="2"/>
  <c r="I29" i="2"/>
  <c r="H29" i="2"/>
  <c r="G29" i="2"/>
  <c r="F29" i="2"/>
  <c r="E29" i="2"/>
  <c r="J28" i="2"/>
  <c r="I28" i="2"/>
  <c r="H28" i="2"/>
  <c r="G28" i="2"/>
  <c r="F28" i="2"/>
  <c r="E28" i="2"/>
  <c r="J27" i="2"/>
  <c r="I27" i="2"/>
  <c r="H27" i="2"/>
  <c r="G27" i="2"/>
  <c r="F27" i="2"/>
  <c r="E27" i="2"/>
  <c r="J26" i="2"/>
  <c r="I26" i="2"/>
  <c r="H26" i="2"/>
  <c r="G26" i="2"/>
  <c r="F26" i="2"/>
  <c r="E26" i="2"/>
  <c r="J24" i="2"/>
  <c r="I24" i="2"/>
  <c r="H24" i="2"/>
  <c r="G24" i="2"/>
  <c r="F24" i="2"/>
  <c r="E24" i="2"/>
  <c r="J21" i="2"/>
  <c r="I21" i="2"/>
  <c r="H21" i="2"/>
  <c r="G21" i="2"/>
  <c r="F21" i="2"/>
  <c r="E21" i="2"/>
  <c r="J18" i="2"/>
  <c r="I18" i="2"/>
  <c r="H18" i="2"/>
  <c r="G18" i="2"/>
  <c r="F18" i="2"/>
  <c r="E18" i="2"/>
  <c r="J17" i="2"/>
  <c r="I17" i="2"/>
  <c r="H17" i="2"/>
  <c r="G17" i="2"/>
  <c r="F17" i="2"/>
  <c r="E17" i="2"/>
  <c r="J12" i="2"/>
  <c r="I12" i="2"/>
  <c r="H12" i="2"/>
  <c r="G12" i="2"/>
  <c r="F12" i="2"/>
  <c r="E12" i="2"/>
  <c r="B137" i="2" l="1"/>
  <c r="J137" i="2"/>
  <c r="G72" i="2"/>
  <c r="H158" i="2"/>
  <c r="C118" i="2"/>
  <c r="B158" i="2"/>
  <c r="J158" i="2"/>
  <c r="E118" i="2"/>
  <c r="J118" i="2"/>
  <c r="D72" i="2"/>
  <c r="G186" i="2"/>
  <c r="D118" i="2"/>
  <c r="I137" i="2"/>
  <c r="I186" i="2"/>
  <c r="C158" i="2"/>
  <c r="G207" i="2"/>
  <c r="H72" i="2"/>
  <c r="H68" i="2" s="1"/>
  <c r="E158" i="2"/>
  <c r="G158" i="2"/>
  <c r="G152" i="2" s="1"/>
  <c r="I158" i="2"/>
  <c r="D137" i="2"/>
  <c r="F137" i="2"/>
  <c r="C186" i="2"/>
  <c r="F186" i="2"/>
  <c r="E137" i="2"/>
  <c r="D186" i="2"/>
  <c r="B118" i="2"/>
  <c r="G137" i="2"/>
  <c r="B72" i="2"/>
  <c r="B68" i="2" s="1"/>
  <c r="J72" i="2"/>
  <c r="J68" i="2" s="1"/>
  <c r="B239" i="2"/>
  <c r="E186" i="2"/>
  <c r="D158" i="2"/>
  <c r="F118" i="2"/>
  <c r="J186" i="2"/>
  <c r="I118" i="2"/>
  <c r="I72" i="2"/>
  <c r="I68" i="2" s="1"/>
  <c r="J207" i="2"/>
  <c r="B207" i="2"/>
  <c r="B201" i="2" s="1"/>
  <c r="F207" i="2"/>
  <c r="H186" i="2"/>
  <c r="B186" i="2"/>
  <c r="F158" i="2"/>
  <c r="H137" i="2"/>
  <c r="C137" i="2"/>
  <c r="C114" i="2" s="1"/>
  <c r="H118" i="2"/>
  <c r="G118" i="2"/>
  <c r="E72" i="2"/>
  <c r="E68" i="2" s="1"/>
  <c r="C72" i="2"/>
  <c r="C68" i="2" s="1"/>
  <c r="F72" i="2"/>
  <c r="F68" i="2" s="1"/>
  <c r="D68" i="2"/>
  <c r="G68" i="2"/>
  <c r="J52" i="2"/>
  <c r="G16" i="2"/>
  <c r="I10" i="2"/>
  <c r="I9" i="2" s="1"/>
  <c r="E42" i="2"/>
  <c r="E52" i="2"/>
  <c r="J10" i="2"/>
  <c r="J9" i="2" s="1"/>
  <c r="H10" i="2"/>
  <c r="H9" i="2" s="1"/>
  <c r="H16" i="2"/>
  <c r="I16" i="2"/>
  <c r="J16" i="2"/>
  <c r="E16" i="2"/>
  <c r="E207" i="2"/>
  <c r="D207" i="2"/>
  <c r="H42" i="2"/>
  <c r="F42" i="2"/>
  <c r="G42" i="2"/>
  <c r="I42" i="2"/>
  <c r="C207" i="2"/>
  <c r="J42" i="2"/>
  <c r="H207" i="2"/>
  <c r="I207" i="2"/>
  <c r="I239" i="2"/>
  <c r="H52" i="2"/>
  <c r="C239" i="2"/>
  <c r="E239" i="2"/>
  <c r="D239" i="2"/>
  <c r="F239" i="2"/>
  <c r="H60" i="2"/>
  <c r="J60" i="2"/>
  <c r="G239" i="2"/>
  <c r="C10" i="2"/>
  <c r="C9" i="2" s="1"/>
  <c r="B52" i="2"/>
  <c r="C52" i="2"/>
  <c r="B16" i="2"/>
  <c r="C60" i="2"/>
  <c r="D42" i="2"/>
  <c r="D10" i="2"/>
  <c r="D9" i="2" s="1"/>
  <c r="D16" i="2"/>
  <c r="B10" i="2"/>
  <c r="B9" i="2" s="1"/>
  <c r="B42" i="2"/>
  <c r="D60" i="2"/>
  <c r="C16" i="2"/>
  <c r="C42" i="2"/>
  <c r="D52" i="2"/>
  <c r="B60" i="2"/>
  <c r="E10" i="2"/>
  <c r="E9" i="2" s="1"/>
  <c r="F16" i="2"/>
  <c r="I52" i="2"/>
  <c r="I60" i="2"/>
  <c r="F202" i="2"/>
  <c r="H239" i="2"/>
  <c r="J239" i="2"/>
  <c r="E60" i="2"/>
  <c r="F52" i="2"/>
  <c r="F60" i="2"/>
  <c r="F10" i="2"/>
  <c r="F9" i="2" s="1"/>
  <c r="G10" i="2"/>
  <c r="G9" i="2" s="1"/>
  <c r="G52" i="2"/>
  <c r="G60" i="2"/>
  <c r="B114" i="2" l="1"/>
  <c r="C152" i="2"/>
  <c r="J114" i="2"/>
  <c r="J152" i="2"/>
  <c r="B152" i="2"/>
  <c r="H152" i="2"/>
  <c r="E114" i="2"/>
  <c r="I152" i="2"/>
  <c r="I114" i="2"/>
  <c r="D114" i="2"/>
  <c r="G201" i="2"/>
  <c r="J201" i="2"/>
  <c r="E152" i="2"/>
  <c r="H114" i="2"/>
  <c r="F114" i="2"/>
  <c r="G114" i="2"/>
  <c r="D152" i="2"/>
  <c r="F152" i="2"/>
  <c r="C201" i="2"/>
  <c r="F201" i="2"/>
  <c r="I201" i="2"/>
  <c r="E201" i="2"/>
  <c r="E15" i="2"/>
  <c r="J51" i="2"/>
  <c r="E51" i="2"/>
  <c r="G15" i="2"/>
  <c r="H15" i="2"/>
  <c r="B51" i="2"/>
  <c r="H51" i="2"/>
  <c r="F51" i="2"/>
  <c r="F15" i="2"/>
  <c r="J15" i="2"/>
  <c r="I15" i="2"/>
  <c r="B15" i="2"/>
  <c r="D201" i="2"/>
  <c r="H201" i="2"/>
  <c r="G51" i="2"/>
  <c r="I51" i="2"/>
  <c r="D15" i="2"/>
  <c r="C15" i="2"/>
  <c r="C51" i="2"/>
  <c r="D51" i="2"/>
  <c r="E8" i="2" l="1"/>
  <c r="J8" i="2"/>
  <c r="F8" i="2"/>
  <c r="H8" i="2"/>
  <c r="G8" i="2"/>
  <c r="B8" i="2"/>
  <c r="I8" i="2"/>
  <c r="D8" i="2"/>
  <c r="C8" i="2"/>
</calcChain>
</file>

<file path=xl/sharedStrings.xml><?xml version="1.0" encoding="utf-8"?>
<sst xmlns="http://schemas.openxmlformats.org/spreadsheetml/2006/main" count="264" uniqueCount="81">
  <si>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</si>
  <si>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</si>
  <si>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</si>
  <si>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</si>
  <si>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</si>
  <si>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</si>
  <si>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</si>
  <si>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</si>
  <si>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</si>
  <si>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Primer trimestre</t>
  </si>
  <si>
    <t>Tercer trimestre</t>
  </si>
  <si>
    <t>Cuarto trimestre</t>
  </si>
  <si>
    <t>Alcalde Díaz</t>
  </si>
  <si>
    <t>Panamá Oeste</t>
  </si>
  <si>
    <t>Arraiján</t>
  </si>
  <si>
    <t>Cerro Silvestre</t>
  </si>
  <si>
    <t>Juan Demóstenes Arosemena</t>
  </si>
  <si>
    <t>Nuevo Emperador</t>
  </si>
  <si>
    <t>Veracruz</t>
  </si>
  <si>
    <t>Vista Alegre</t>
  </si>
  <si>
    <t>Barrio Colón</t>
  </si>
  <si>
    <t>El Arado</t>
  </si>
  <si>
    <t>Guadalupe</t>
  </si>
  <si>
    <t>Herrera</t>
  </si>
  <si>
    <t>Playa Leona</t>
  </si>
  <si>
    <t>Puerto Caimito</t>
  </si>
  <si>
    <t>Cristóbal</t>
  </si>
  <si>
    <t>Betania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</si>
  <si>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</si>
  <si>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</si>
  <si>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</si>
  <si>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</si>
  <si>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</si>
  <si>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</si>
  <si>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</si>
  <si>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</si>
  <si>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</si>
  <si>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Parque Lefevre</t>
  </si>
  <si>
    <t>Pedregal</t>
  </si>
  <si>
    <t>Pueblo Nuevo</t>
  </si>
  <si>
    <t>Río Abajo</t>
  </si>
  <si>
    <t>San Francisco</t>
  </si>
  <si>
    <t>San Martín</t>
  </si>
  <si>
    <t>Tocumen</t>
  </si>
  <si>
    <t>Amelia Denis de Icaza</t>
  </si>
  <si>
    <t>Arnulfo Arias Madrid</t>
  </si>
  <si>
    <t>Belisario Porras</t>
  </si>
  <si>
    <t>Rufina Alfaro</t>
  </si>
  <si>
    <t>Colón</t>
  </si>
  <si>
    <t>Panamá</t>
  </si>
  <si>
    <t>TOTAL</t>
  </si>
  <si>
    <t>La Chorrera</t>
  </si>
  <si>
    <t>San Miguelito</t>
  </si>
  <si>
    <t>24 de Diciembre</t>
  </si>
  <si>
    <t>Ancón</t>
  </si>
  <si>
    <t>Edificio de apartamento (1)</t>
  </si>
  <si>
    <t>Cativa</t>
  </si>
  <si>
    <t>Puerto Pilón</t>
  </si>
  <si>
    <t>Bella Vista</t>
  </si>
  <si>
    <t>El Chorrillo</t>
  </si>
  <si>
    <t>Santa Ana</t>
  </si>
  <si>
    <t>Sabanitas</t>
  </si>
  <si>
    <t>Calidonia</t>
  </si>
  <si>
    <t>San Felipe</t>
  </si>
  <si>
    <t>Jose Domingo Espinar</t>
  </si>
  <si>
    <t>Mateo Iturralde</t>
  </si>
  <si>
    <t>Burunga</t>
  </si>
  <si>
    <t xml:space="preserve">NOTA: Obras que iniciaron el proceso de construcción en el período de referencia. </t>
  </si>
  <si>
    <t>Amelia Denis De Icaza</t>
  </si>
  <si>
    <t>Arraiján (Cabecera)</t>
  </si>
  <si>
    <t>Panamá (Continuación)</t>
  </si>
  <si>
    <t>Omar Torrijos</t>
  </si>
  <si>
    <t>Segundo trimestre</t>
  </si>
  <si>
    <t>San Miguelito (Continuación)</t>
  </si>
  <si>
    <t>(P)  Cifras preliminares.</t>
  </si>
  <si>
    <t>(1)   Incluye cuartos de alquiler.</t>
  </si>
  <si>
    <t>-     Cantidad nula o cero.</t>
  </si>
  <si>
    <t>Cativá</t>
  </si>
  <si>
    <t>Belisario Frías</t>
  </si>
  <si>
    <t xml:space="preserve">Cuadro 6. CONSTRUCCIONES RESIDENCIALES NUEVAS EN PROCESO EN LAS PROVINCIAS DE COLÓN, PANAMÁ Y PANAMÁ OESTE,   </t>
  </si>
  <si>
    <t>POR NÚMERO DE EDIFICACIONES, CUARTOS Y ÁREA, SEGÚN DISTRITO Y CORREGIMIENTO,                                                                                                                                               POR TRIMESTRE: AÑO 2021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</si>
</sst>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4" fontId="1" fillId="4" borderId="12" xfId="2" applyNumberFormat="1" applyFont="1" applyFill="1" applyBorder="1" applyAlignment="1">
      <alignment horizontal="left" indent="3"/>
    </xf>
    <xf numFmtId="164" fontId="1" fillId="4" borderId="11" xfId="1" applyNumberFormat="1" applyFont="1" applyFill="1" applyBorder="1"/>
    <xf numFmtId="49" fontId="1" fillId="4" borderId="0" xfId="1" applyNumberFormat="1" applyFont="1" applyFill="1" applyBorder="1" applyAlignment="1"/>
    <xf numFmtId="164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41" fontId="1" fillId="4" borderId="0" xfId="3" applyNumberFormat="1" applyFont="1" applyFill="1" applyBorder="1" applyAlignment="1">
      <alignment horizontal="left"/>
    </xf>
    <xf numFmtId="164" fontId="1" fillId="4" borderId="0" xfId="1" applyNumberFormat="1" applyFont="1" applyFill="1" applyAlignment="1">
      <alignment vertical="center"/>
    </xf>
    <xf numFmtId="164" fontId="2" fillId="4" borderId="0" xfId="2" applyNumberFormat="1" applyFont="1" applyFill="1" applyAlignment="1">
      <alignment horizontal="center"/>
    </xf>
    <xf numFmtId="164" fontId="2" fillId="4" borderId="1" xfId="2" applyNumberFormat="1" applyFont="1" applyFill="1" applyBorder="1"/>
    <xf numFmtId="164" fontId="2" fillId="4" borderId="9" xfId="2" applyNumberFormat="1" applyFont="1" applyFill="1" applyBorder="1"/>
    <xf numFmtId="0" fontId="0" fillId="0" borderId="0" xfId="0" applyBorder="1"/>
    <xf numFmtId="164" fontId="1" fillId="4" borderId="0" xfId="2" applyNumberFormat="1" applyFont="1" applyFill="1" applyAlignment="1">
      <alignment horizontal="left"/>
    </xf>
    <xf numFmtId="164" fontId="1" fillId="4" borderId="0" xfId="2" applyNumberFormat="1" applyFill="1" applyAlignment="1">
      <alignment horizontal="left" indent="2"/>
    </xf>
    <xf numFmtId="164" fontId="1" fillId="4" borderId="0" xfId="2" applyNumberFormat="1" applyFill="1" applyAlignment="1">
      <alignment horizontal="left" indent="4"/>
    </xf>
    <xf numFmtId="164" fontId="1" fillId="4" borderId="1" xfId="2" applyNumberFormat="1" applyFill="1" applyBorder="1"/>
    <xf numFmtId="164" fontId="1" fillId="4" borderId="9" xfId="2" applyNumberFormat="1" applyFill="1" applyBorder="1"/>
    <xf numFmtId="164" fontId="1" fillId="0" borderId="0" xfId="2" applyNumberFormat="1" applyBorder="1"/>
    <xf numFmtId="164" fontId="1" fillId="4" borderId="0" xfId="2" applyNumberFormat="1" applyFill="1" applyAlignment="1">
      <alignment horizontal="left"/>
    </xf>
    <xf numFmtId="164" fontId="1" fillId="4" borderId="5" xfId="2" applyNumberFormat="1" applyFill="1" applyBorder="1" applyAlignment="1">
      <alignment horizontal="left" indent="4"/>
    </xf>
    <xf numFmtId="0" fontId="0" fillId="4" borderId="0" xfId="0" applyFill="1"/>
    <xf numFmtId="164" fontId="4" fillId="4" borderId="9" xfId="0" applyNumberFormat="1" applyFont="1" applyFill="1" applyBorder="1"/>
    <xf numFmtId="0" fontId="2" fillId="4" borderId="0" xfId="1" applyFont="1" applyFill="1" applyAlignment="1">
      <alignment horizontal="center" vertical="center" wrapText="1"/>
    </xf>
    <xf numFmtId="164" fontId="2" fillId="4" borderId="9" xfId="2" applyNumberFormat="1" applyFont="1" applyFill="1" applyBorder="1" applyAlignment="1">
      <alignment horizontal="center" vertical="center"/>
    </xf>
    <xf numFmtId="164" fontId="2" fillId="4" borderId="0" xfId="2" applyNumberFormat="1" applyFont="1" applyFill="1" applyAlignment="1">
      <alignment horizontal="center" vertical="center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58"/>
  <sheetViews>
    <sheetView tabSelected="1" zoomScale="89" zoomScaleNormal="89" zoomScaleSheetLayoutView="80" workbookViewId="0">
      <selection activeCell="E9" sqref="D9:E10"/>
    </sheetView>
  </sheetViews>
  <sheetFormatPr baseColWidth="10" defaultRowHeight="12.75" x14ac:dyDescent="0.25"/>
  <cols>
    <col min="1" max="1" width="34" style="3" customWidth="1"/>
    <col min="2" max="2" width="14" style="3" customWidth="1"/>
    <col min="3" max="3" width="11.42578125" style="9" customWidth="1"/>
    <col min="4" max="4" width="13.140625" style="3" customWidth="1"/>
    <col min="5" max="5" width="13.85546875" style="3" customWidth="1"/>
    <col min="6" max="6" width="11.28515625" style="9" customWidth="1"/>
    <col min="7" max="7" width="12.85546875" style="3" customWidth="1"/>
    <col min="8" max="8" width="13.85546875" style="3" customWidth="1"/>
    <col min="9" max="9" width="11.7109375" style="9" customWidth="1"/>
    <col min="10" max="10" width="13.5703125" style="3" customWidth="1"/>
    <col min="11" max="11" width="11.42578125" style="8"/>
    <col min="12" max="253" width="11.42578125" style="3"/>
    <col min="254" max="254" width="24.42578125" style="3" customWidth="1"/>
    <col min="255" max="255" width="14.42578125" style="3" customWidth="1"/>
    <col min="256" max="256" width="11.42578125" style="3"/>
    <col min="257" max="257" width="13.140625" style="3" customWidth="1"/>
    <col min="258" max="258" width="12.28515625" style="3" customWidth="1"/>
    <col min="259" max="259" width="15.42578125" style="3" customWidth="1"/>
    <col min="260" max="260" width="12.5703125" style="3" customWidth="1"/>
    <col min="261" max="261" width="12.85546875" style="3" customWidth="1"/>
    <col min="262" max="262" width="12.140625" style="3" customWidth="1"/>
    <col min="263" max="263" width="15.42578125" style="3" customWidth="1"/>
    <col min="264" max="264" width="11.7109375" style="3" customWidth="1"/>
    <col min="265" max="265" width="13.7109375" style="3" customWidth="1"/>
    <col min="266" max="266" width="12.5703125" style="3" customWidth="1"/>
    <col min="267" max="509" width="11.42578125" style="3"/>
    <col min="510" max="510" width="24.42578125" style="3" customWidth="1"/>
    <col min="511" max="511" width="14.42578125" style="3" customWidth="1"/>
    <col min="512" max="512" width="11.42578125" style="3"/>
    <col min="513" max="513" width="13.140625" style="3" customWidth="1"/>
    <col min="514" max="514" width="12.28515625" style="3" customWidth="1"/>
    <col min="515" max="515" width="15.42578125" style="3" customWidth="1"/>
    <col min="516" max="516" width="12.5703125" style="3" customWidth="1"/>
    <col min="517" max="517" width="12.85546875" style="3" customWidth="1"/>
    <col min="518" max="518" width="12.140625" style="3" customWidth="1"/>
    <col min="519" max="519" width="15.42578125" style="3" customWidth="1"/>
    <col min="520" max="520" width="11.7109375" style="3" customWidth="1"/>
    <col min="521" max="521" width="13.7109375" style="3" customWidth="1"/>
    <col min="522" max="522" width="12.5703125" style="3" customWidth="1"/>
    <col min="523" max="765" width="11.42578125" style="3"/>
    <col min="766" max="766" width="24.42578125" style="3" customWidth="1"/>
    <col min="767" max="767" width="14.42578125" style="3" customWidth="1"/>
    <col min="768" max="768" width="11.42578125" style="3"/>
    <col min="769" max="769" width="13.140625" style="3" customWidth="1"/>
    <col min="770" max="770" width="12.28515625" style="3" customWidth="1"/>
    <col min="771" max="771" width="15.42578125" style="3" customWidth="1"/>
    <col min="772" max="772" width="12.5703125" style="3" customWidth="1"/>
    <col min="773" max="773" width="12.85546875" style="3" customWidth="1"/>
    <col min="774" max="774" width="12.140625" style="3" customWidth="1"/>
    <col min="775" max="775" width="15.42578125" style="3" customWidth="1"/>
    <col min="776" max="776" width="11.7109375" style="3" customWidth="1"/>
    <col min="777" max="777" width="13.7109375" style="3" customWidth="1"/>
    <col min="778" max="778" width="12.5703125" style="3" customWidth="1"/>
    <col min="779" max="1021" width="11.42578125" style="3"/>
    <col min="1022" max="1022" width="24.42578125" style="3" customWidth="1"/>
    <col min="1023" max="1023" width="14.42578125" style="3" customWidth="1"/>
    <col min="1024" max="1024" width="11.42578125" style="3"/>
    <col min="1025" max="1025" width="13.140625" style="3" customWidth="1"/>
    <col min="1026" max="1026" width="12.28515625" style="3" customWidth="1"/>
    <col min="1027" max="1027" width="15.42578125" style="3" customWidth="1"/>
    <col min="1028" max="1028" width="12.5703125" style="3" customWidth="1"/>
    <col min="1029" max="1029" width="12.85546875" style="3" customWidth="1"/>
    <col min="1030" max="1030" width="12.140625" style="3" customWidth="1"/>
    <col min="1031" max="1031" width="15.42578125" style="3" customWidth="1"/>
    <col min="1032" max="1032" width="11.7109375" style="3" customWidth="1"/>
    <col min="1033" max="1033" width="13.7109375" style="3" customWidth="1"/>
    <col min="1034" max="1034" width="12.5703125" style="3" customWidth="1"/>
    <col min="1035" max="1277" width="11.42578125" style="3"/>
    <col min="1278" max="1278" width="24.42578125" style="3" customWidth="1"/>
    <col min="1279" max="1279" width="14.42578125" style="3" customWidth="1"/>
    <col min="1280" max="1280" width="11.42578125" style="3"/>
    <col min="1281" max="1281" width="13.140625" style="3" customWidth="1"/>
    <col min="1282" max="1282" width="12.28515625" style="3" customWidth="1"/>
    <col min="1283" max="1283" width="15.42578125" style="3" customWidth="1"/>
    <col min="1284" max="1284" width="12.5703125" style="3" customWidth="1"/>
    <col min="1285" max="1285" width="12.85546875" style="3" customWidth="1"/>
    <col min="1286" max="1286" width="12.140625" style="3" customWidth="1"/>
    <col min="1287" max="1287" width="15.42578125" style="3" customWidth="1"/>
    <col min="1288" max="1288" width="11.7109375" style="3" customWidth="1"/>
    <col min="1289" max="1289" width="13.7109375" style="3" customWidth="1"/>
    <col min="1290" max="1290" width="12.5703125" style="3" customWidth="1"/>
    <col min="1291" max="1533" width="11.42578125" style="3"/>
    <col min="1534" max="1534" width="24.42578125" style="3" customWidth="1"/>
    <col min="1535" max="1535" width="14.42578125" style="3" customWidth="1"/>
    <col min="1536" max="1536" width="11.42578125" style="3"/>
    <col min="1537" max="1537" width="13.140625" style="3" customWidth="1"/>
    <col min="1538" max="1538" width="12.28515625" style="3" customWidth="1"/>
    <col min="1539" max="1539" width="15.42578125" style="3" customWidth="1"/>
    <col min="1540" max="1540" width="12.5703125" style="3" customWidth="1"/>
    <col min="1541" max="1541" width="12.85546875" style="3" customWidth="1"/>
    <col min="1542" max="1542" width="12.140625" style="3" customWidth="1"/>
    <col min="1543" max="1543" width="15.42578125" style="3" customWidth="1"/>
    <col min="1544" max="1544" width="11.7109375" style="3" customWidth="1"/>
    <col min="1545" max="1545" width="13.7109375" style="3" customWidth="1"/>
    <col min="1546" max="1546" width="12.5703125" style="3" customWidth="1"/>
    <col min="1547" max="1789" width="11.42578125" style="3"/>
    <col min="1790" max="1790" width="24.42578125" style="3" customWidth="1"/>
    <col min="1791" max="1791" width="14.42578125" style="3" customWidth="1"/>
    <col min="1792" max="1792" width="11.42578125" style="3"/>
    <col min="1793" max="1793" width="13.140625" style="3" customWidth="1"/>
    <col min="1794" max="1794" width="12.28515625" style="3" customWidth="1"/>
    <col min="1795" max="1795" width="15.42578125" style="3" customWidth="1"/>
    <col min="1796" max="1796" width="12.5703125" style="3" customWidth="1"/>
    <col min="1797" max="1797" width="12.85546875" style="3" customWidth="1"/>
    <col min="1798" max="1798" width="12.140625" style="3" customWidth="1"/>
    <col min="1799" max="1799" width="15.42578125" style="3" customWidth="1"/>
    <col min="1800" max="1800" width="11.7109375" style="3" customWidth="1"/>
    <col min="1801" max="1801" width="13.7109375" style="3" customWidth="1"/>
    <col min="1802" max="1802" width="12.5703125" style="3" customWidth="1"/>
    <col min="1803" max="2045" width="11.42578125" style="3"/>
    <col min="2046" max="2046" width="24.42578125" style="3" customWidth="1"/>
    <col min="2047" max="2047" width="14.42578125" style="3" customWidth="1"/>
    <col min="2048" max="2048" width="11.42578125" style="3"/>
    <col min="2049" max="2049" width="13.140625" style="3" customWidth="1"/>
    <col min="2050" max="2050" width="12.28515625" style="3" customWidth="1"/>
    <col min="2051" max="2051" width="15.42578125" style="3" customWidth="1"/>
    <col min="2052" max="2052" width="12.5703125" style="3" customWidth="1"/>
    <col min="2053" max="2053" width="12.85546875" style="3" customWidth="1"/>
    <col min="2054" max="2054" width="12.140625" style="3" customWidth="1"/>
    <col min="2055" max="2055" width="15.42578125" style="3" customWidth="1"/>
    <col min="2056" max="2056" width="11.7109375" style="3" customWidth="1"/>
    <col min="2057" max="2057" width="13.7109375" style="3" customWidth="1"/>
    <col min="2058" max="2058" width="12.5703125" style="3" customWidth="1"/>
    <col min="2059" max="2301" width="11.42578125" style="3"/>
    <col min="2302" max="2302" width="24.42578125" style="3" customWidth="1"/>
    <col min="2303" max="2303" width="14.42578125" style="3" customWidth="1"/>
    <col min="2304" max="2304" width="11.42578125" style="3"/>
    <col min="2305" max="2305" width="13.140625" style="3" customWidth="1"/>
    <col min="2306" max="2306" width="12.28515625" style="3" customWidth="1"/>
    <col min="2307" max="2307" width="15.42578125" style="3" customWidth="1"/>
    <col min="2308" max="2308" width="12.5703125" style="3" customWidth="1"/>
    <col min="2309" max="2309" width="12.85546875" style="3" customWidth="1"/>
    <col min="2310" max="2310" width="12.140625" style="3" customWidth="1"/>
    <col min="2311" max="2311" width="15.42578125" style="3" customWidth="1"/>
    <col min="2312" max="2312" width="11.7109375" style="3" customWidth="1"/>
    <col min="2313" max="2313" width="13.7109375" style="3" customWidth="1"/>
    <col min="2314" max="2314" width="12.5703125" style="3" customWidth="1"/>
    <col min="2315" max="2557" width="11.42578125" style="3"/>
    <col min="2558" max="2558" width="24.42578125" style="3" customWidth="1"/>
    <col min="2559" max="2559" width="14.42578125" style="3" customWidth="1"/>
    <col min="2560" max="2560" width="11.42578125" style="3"/>
    <col min="2561" max="2561" width="13.140625" style="3" customWidth="1"/>
    <col min="2562" max="2562" width="12.28515625" style="3" customWidth="1"/>
    <col min="2563" max="2563" width="15.42578125" style="3" customWidth="1"/>
    <col min="2564" max="2564" width="12.5703125" style="3" customWidth="1"/>
    <col min="2565" max="2565" width="12.85546875" style="3" customWidth="1"/>
    <col min="2566" max="2566" width="12.140625" style="3" customWidth="1"/>
    <col min="2567" max="2567" width="15.42578125" style="3" customWidth="1"/>
    <col min="2568" max="2568" width="11.7109375" style="3" customWidth="1"/>
    <col min="2569" max="2569" width="13.7109375" style="3" customWidth="1"/>
    <col min="2570" max="2570" width="12.5703125" style="3" customWidth="1"/>
    <col min="2571" max="2813" width="11.42578125" style="3"/>
    <col min="2814" max="2814" width="24.42578125" style="3" customWidth="1"/>
    <col min="2815" max="2815" width="14.42578125" style="3" customWidth="1"/>
    <col min="2816" max="2816" width="11.42578125" style="3"/>
    <col min="2817" max="2817" width="13.140625" style="3" customWidth="1"/>
    <col min="2818" max="2818" width="12.28515625" style="3" customWidth="1"/>
    <col min="2819" max="2819" width="15.42578125" style="3" customWidth="1"/>
    <col min="2820" max="2820" width="12.5703125" style="3" customWidth="1"/>
    <col min="2821" max="2821" width="12.85546875" style="3" customWidth="1"/>
    <col min="2822" max="2822" width="12.140625" style="3" customWidth="1"/>
    <col min="2823" max="2823" width="15.42578125" style="3" customWidth="1"/>
    <col min="2824" max="2824" width="11.7109375" style="3" customWidth="1"/>
    <col min="2825" max="2825" width="13.7109375" style="3" customWidth="1"/>
    <col min="2826" max="2826" width="12.5703125" style="3" customWidth="1"/>
    <col min="2827" max="3069" width="11.42578125" style="3"/>
    <col min="3070" max="3070" width="24.42578125" style="3" customWidth="1"/>
    <col min="3071" max="3071" width="14.42578125" style="3" customWidth="1"/>
    <col min="3072" max="3072" width="11.42578125" style="3"/>
    <col min="3073" max="3073" width="13.140625" style="3" customWidth="1"/>
    <col min="3074" max="3074" width="12.28515625" style="3" customWidth="1"/>
    <col min="3075" max="3075" width="15.42578125" style="3" customWidth="1"/>
    <col min="3076" max="3076" width="12.5703125" style="3" customWidth="1"/>
    <col min="3077" max="3077" width="12.85546875" style="3" customWidth="1"/>
    <col min="3078" max="3078" width="12.140625" style="3" customWidth="1"/>
    <col min="3079" max="3079" width="15.42578125" style="3" customWidth="1"/>
    <col min="3080" max="3080" width="11.7109375" style="3" customWidth="1"/>
    <col min="3081" max="3081" width="13.7109375" style="3" customWidth="1"/>
    <col min="3082" max="3082" width="12.5703125" style="3" customWidth="1"/>
    <col min="3083" max="3325" width="11.42578125" style="3"/>
    <col min="3326" max="3326" width="24.42578125" style="3" customWidth="1"/>
    <col min="3327" max="3327" width="14.42578125" style="3" customWidth="1"/>
    <col min="3328" max="3328" width="11.42578125" style="3"/>
    <col min="3329" max="3329" width="13.140625" style="3" customWidth="1"/>
    <col min="3330" max="3330" width="12.28515625" style="3" customWidth="1"/>
    <col min="3331" max="3331" width="15.42578125" style="3" customWidth="1"/>
    <col min="3332" max="3332" width="12.5703125" style="3" customWidth="1"/>
    <col min="3333" max="3333" width="12.85546875" style="3" customWidth="1"/>
    <col min="3334" max="3334" width="12.140625" style="3" customWidth="1"/>
    <col min="3335" max="3335" width="15.42578125" style="3" customWidth="1"/>
    <col min="3336" max="3336" width="11.7109375" style="3" customWidth="1"/>
    <col min="3337" max="3337" width="13.7109375" style="3" customWidth="1"/>
    <col min="3338" max="3338" width="12.5703125" style="3" customWidth="1"/>
    <col min="3339" max="3581" width="11.42578125" style="3"/>
    <col min="3582" max="3582" width="24.42578125" style="3" customWidth="1"/>
    <col min="3583" max="3583" width="14.42578125" style="3" customWidth="1"/>
    <col min="3584" max="3584" width="11.42578125" style="3"/>
    <col min="3585" max="3585" width="13.140625" style="3" customWidth="1"/>
    <col min="3586" max="3586" width="12.28515625" style="3" customWidth="1"/>
    <col min="3587" max="3587" width="15.42578125" style="3" customWidth="1"/>
    <col min="3588" max="3588" width="12.5703125" style="3" customWidth="1"/>
    <col min="3589" max="3589" width="12.85546875" style="3" customWidth="1"/>
    <col min="3590" max="3590" width="12.140625" style="3" customWidth="1"/>
    <col min="3591" max="3591" width="15.42578125" style="3" customWidth="1"/>
    <col min="3592" max="3592" width="11.7109375" style="3" customWidth="1"/>
    <col min="3593" max="3593" width="13.7109375" style="3" customWidth="1"/>
    <col min="3594" max="3594" width="12.5703125" style="3" customWidth="1"/>
    <col min="3595" max="3837" width="11.42578125" style="3"/>
    <col min="3838" max="3838" width="24.42578125" style="3" customWidth="1"/>
    <col min="3839" max="3839" width="14.42578125" style="3" customWidth="1"/>
    <col min="3840" max="3840" width="11.42578125" style="3"/>
    <col min="3841" max="3841" width="13.140625" style="3" customWidth="1"/>
    <col min="3842" max="3842" width="12.28515625" style="3" customWidth="1"/>
    <col min="3843" max="3843" width="15.42578125" style="3" customWidth="1"/>
    <col min="3844" max="3844" width="12.5703125" style="3" customWidth="1"/>
    <col min="3845" max="3845" width="12.85546875" style="3" customWidth="1"/>
    <col min="3846" max="3846" width="12.140625" style="3" customWidth="1"/>
    <col min="3847" max="3847" width="15.42578125" style="3" customWidth="1"/>
    <col min="3848" max="3848" width="11.7109375" style="3" customWidth="1"/>
    <col min="3849" max="3849" width="13.7109375" style="3" customWidth="1"/>
    <col min="3850" max="3850" width="12.5703125" style="3" customWidth="1"/>
    <col min="3851" max="4093" width="11.42578125" style="3"/>
    <col min="4094" max="4094" width="24.42578125" style="3" customWidth="1"/>
    <col min="4095" max="4095" width="14.42578125" style="3" customWidth="1"/>
    <col min="4096" max="4096" width="11.42578125" style="3"/>
    <col min="4097" max="4097" width="13.140625" style="3" customWidth="1"/>
    <col min="4098" max="4098" width="12.28515625" style="3" customWidth="1"/>
    <col min="4099" max="4099" width="15.42578125" style="3" customWidth="1"/>
    <col min="4100" max="4100" width="12.5703125" style="3" customWidth="1"/>
    <col min="4101" max="4101" width="12.85546875" style="3" customWidth="1"/>
    <col min="4102" max="4102" width="12.140625" style="3" customWidth="1"/>
    <col min="4103" max="4103" width="15.42578125" style="3" customWidth="1"/>
    <col min="4104" max="4104" width="11.7109375" style="3" customWidth="1"/>
    <col min="4105" max="4105" width="13.7109375" style="3" customWidth="1"/>
    <col min="4106" max="4106" width="12.5703125" style="3" customWidth="1"/>
    <col min="4107" max="4349" width="11.42578125" style="3"/>
    <col min="4350" max="4350" width="24.42578125" style="3" customWidth="1"/>
    <col min="4351" max="4351" width="14.42578125" style="3" customWidth="1"/>
    <col min="4352" max="4352" width="11.42578125" style="3"/>
    <col min="4353" max="4353" width="13.140625" style="3" customWidth="1"/>
    <col min="4354" max="4354" width="12.28515625" style="3" customWidth="1"/>
    <col min="4355" max="4355" width="15.42578125" style="3" customWidth="1"/>
    <col min="4356" max="4356" width="12.5703125" style="3" customWidth="1"/>
    <col min="4357" max="4357" width="12.85546875" style="3" customWidth="1"/>
    <col min="4358" max="4358" width="12.140625" style="3" customWidth="1"/>
    <col min="4359" max="4359" width="15.42578125" style="3" customWidth="1"/>
    <col min="4360" max="4360" width="11.7109375" style="3" customWidth="1"/>
    <col min="4361" max="4361" width="13.7109375" style="3" customWidth="1"/>
    <col min="4362" max="4362" width="12.5703125" style="3" customWidth="1"/>
    <col min="4363" max="4605" width="11.42578125" style="3"/>
    <col min="4606" max="4606" width="24.42578125" style="3" customWidth="1"/>
    <col min="4607" max="4607" width="14.42578125" style="3" customWidth="1"/>
    <col min="4608" max="4608" width="11.42578125" style="3"/>
    <col min="4609" max="4609" width="13.140625" style="3" customWidth="1"/>
    <col min="4610" max="4610" width="12.28515625" style="3" customWidth="1"/>
    <col min="4611" max="4611" width="15.42578125" style="3" customWidth="1"/>
    <col min="4612" max="4612" width="12.5703125" style="3" customWidth="1"/>
    <col min="4613" max="4613" width="12.85546875" style="3" customWidth="1"/>
    <col min="4614" max="4614" width="12.140625" style="3" customWidth="1"/>
    <col min="4615" max="4615" width="15.42578125" style="3" customWidth="1"/>
    <col min="4616" max="4616" width="11.7109375" style="3" customWidth="1"/>
    <col min="4617" max="4617" width="13.7109375" style="3" customWidth="1"/>
    <col min="4618" max="4618" width="12.5703125" style="3" customWidth="1"/>
    <col min="4619" max="4861" width="11.42578125" style="3"/>
    <col min="4862" max="4862" width="24.42578125" style="3" customWidth="1"/>
    <col min="4863" max="4863" width="14.42578125" style="3" customWidth="1"/>
    <col min="4864" max="4864" width="11.42578125" style="3"/>
    <col min="4865" max="4865" width="13.140625" style="3" customWidth="1"/>
    <col min="4866" max="4866" width="12.28515625" style="3" customWidth="1"/>
    <col min="4867" max="4867" width="15.42578125" style="3" customWidth="1"/>
    <col min="4868" max="4868" width="12.5703125" style="3" customWidth="1"/>
    <col min="4869" max="4869" width="12.85546875" style="3" customWidth="1"/>
    <col min="4870" max="4870" width="12.140625" style="3" customWidth="1"/>
    <col min="4871" max="4871" width="15.42578125" style="3" customWidth="1"/>
    <col min="4872" max="4872" width="11.7109375" style="3" customWidth="1"/>
    <col min="4873" max="4873" width="13.7109375" style="3" customWidth="1"/>
    <col min="4874" max="4874" width="12.5703125" style="3" customWidth="1"/>
    <col min="4875" max="5117" width="11.42578125" style="3"/>
    <col min="5118" max="5118" width="24.42578125" style="3" customWidth="1"/>
    <col min="5119" max="5119" width="14.42578125" style="3" customWidth="1"/>
    <col min="5120" max="5120" width="11.42578125" style="3"/>
    <col min="5121" max="5121" width="13.140625" style="3" customWidth="1"/>
    <col min="5122" max="5122" width="12.28515625" style="3" customWidth="1"/>
    <col min="5123" max="5123" width="15.42578125" style="3" customWidth="1"/>
    <col min="5124" max="5124" width="12.5703125" style="3" customWidth="1"/>
    <col min="5125" max="5125" width="12.85546875" style="3" customWidth="1"/>
    <col min="5126" max="5126" width="12.140625" style="3" customWidth="1"/>
    <col min="5127" max="5127" width="15.42578125" style="3" customWidth="1"/>
    <col min="5128" max="5128" width="11.7109375" style="3" customWidth="1"/>
    <col min="5129" max="5129" width="13.7109375" style="3" customWidth="1"/>
    <col min="5130" max="5130" width="12.5703125" style="3" customWidth="1"/>
    <col min="5131" max="5373" width="11.42578125" style="3"/>
    <col min="5374" max="5374" width="24.42578125" style="3" customWidth="1"/>
    <col min="5375" max="5375" width="14.42578125" style="3" customWidth="1"/>
    <col min="5376" max="5376" width="11.42578125" style="3"/>
    <col min="5377" max="5377" width="13.140625" style="3" customWidth="1"/>
    <col min="5378" max="5378" width="12.28515625" style="3" customWidth="1"/>
    <col min="5379" max="5379" width="15.42578125" style="3" customWidth="1"/>
    <col min="5380" max="5380" width="12.5703125" style="3" customWidth="1"/>
    <col min="5381" max="5381" width="12.85546875" style="3" customWidth="1"/>
    <col min="5382" max="5382" width="12.140625" style="3" customWidth="1"/>
    <col min="5383" max="5383" width="15.42578125" style="3" customWidth="1"/>
    <col min="5384" max="5384" width="11.7109375" style="3" customWidth="1"/>
    <col min="5385" max="5385" width="13.7109375" style="3" customWidth="1"/>
    <col min="5386" max="5386" width="12.5703125" style="3" customWidth="1"/>
    <col min="5387" max="5629" width="11.42578125" style="3"/>
    <col min="5630" max="5630" width="24.42578125" style="3" customWidth="1"/>
    <col min="5631" max="5631" width="14.42578125" style="3" customWidth="1"/>
    <col min="5632" max="5632" width="11.42578125" style="3"/>
    <col min="5633" max="5633" width="13.140625" style="3" customWidth="1"/>
    <col min="5634" max="5634" width="12.28515625" style="3" customWidth="1"/>
    <col min="5635" max="5635" width="15.42578125" style="3" customWidth="1"/>
    <col min="5636" max="5636" width="12.5703125" style="3" customWidth="1"/>
    <col min="5637" max="5637" width="12.85546875" style="3" customWidth="1"/>
    <col min="5638" max="5638" width="12.140625" style="3" customWidth="1"/>
    <col min="5639" max="5639" width="15.42578125" style="3" customWidth="1"/>
    <col min="5640" max="5640" width="11.7109375" style="3" customWidth="1"/>
    <col min="5641" max="5641" width="13.7109375" style="3" customWidth="1"/>
    <col min="5642" max="5642" width="12.5703125" style="3" customWidth="1"/>
    <col min="5643" max="5885" width="11.42578125" style="3"/>
    <col min="5886" max="5886" width="24.42578125" style="3" customWidth="1"/>
    <col min="5887" max="5887" width="14.42578125" style="3" customWidth="1"/>
    <col min="5888" max="5888" width="11.42578125" style="3"/>
    <col min="5889" max="5889" width="13.140625" style="3" customWidth="1"/>
    <col min="5890" max="5890" width="12.28515625" style="3" customWidth="1"/>
    <col min="5891" max="5891" width="15.42578125" style="3" customWidth="1"/>
    <col min="5892" max="5892" width="12.5703125" style="3" customWidth="1"/>
    <col min="5893" max="5893" width="12.85546875" style="3" customWidth="1"/>
    <col min="5894" max="5894" width="12.140625" style="3" customWidth="1"/>
    <col min="5895" max="5895" width="15.42578125" style="3" customWidth="1"/>
    <col min="5896" max="5896" width="11.7109375" style="3" customWidth="1"/>
    <col min="5897" max="5897" width="13.7109375" style="3" customWidth="1"/>
    <col min="5898" max="5898" width="12.5703125" style="3" customWidth="1"/>
    <col min="5899" max="6141" width="11.42578125" style="3"/>
    <col min="6142" max="6142" width="24.42578125" style="3" customWidth="1"/>
    <col min="6143" max="6143" width="14.42578125" style="3" customWidth="1"/>
    <col min="6144" max="6144" width="11.42578125" style="3"/>
    <col min="6145" max="6145" width="13.140625" style="3" customWidth="1"/>
    <col min="6146" max="6146" width="12.28515625" style="3" customWidth="1"/>
    <col min="6147" max="6147" width="15.42578125" style="3" customWidth="1"/>
    <col min="6148" max="6148" width="12.5703125" style="3" customWidth="1"/>
    <col min="6149" max="6149" width="12.85546875" style="3" customWidth="1"/>
    <col min="6150" max="6150" width="12.140625" style="3" customWidth="1"/>
    <col min="6151" max="6151" width="15.42578125" style="3" customWidth="1"/>
    <col min="6152" max="6152" width="11.7109375" style="3" customWidth="1"/>
    <col min="6153" max="6153" width="13.7109375" style="3" customWidth="1"/>
    <col min="6154" max="6154" width="12.5703125" style="3" customWidth="1"/>
    <col min="6155" max="6397" width="11.42578125" style="3"/>
    <col min="6398" max="6398" width="24.42578125" style="3" customWidth="1"/>
    <col min="6399" max="6399" width="14.42578125" style="3" customWidth="1"/>
    <col min="6400" max="6400" width="11.42578125" style="3"/>
    <col min="6401" max="6401" width="13.140625" style="3" customWidth="1"/>
    <col min="6402" max="6402" width="12.28515625" style="3" customWidth="1"/>
    <col min="6403" max="6403" width="15.42578125" style="3" customWidth="1"/>
    <col min="6404" max="6404" width="12.5703125" style="3" customWidth="1"/>
    <col min="6405" max="6405" width="12.85546875" style="3" customWidth="1"/>
    <col min="6406" max="6406" width="12.140625" style="3" customWidth="1"/>
    <col min="6407" max="6407" width="15.42578125" style="3" customWidth="1"/>
    <col min="6408" max="6408" width="11.7109375" style="3" customWidth="1"/>
    <col min="6409" max="6409" width="13.7109375" style="3" customWidth="1"/>
    <col min="6410" max="6410" width="12.5703125" style="3" customWidth="1"/>
    <col min="6411" max="6653" width="11.42578125" style="3"/>
    <col min="6654" max="6654" width="24.42578125" style="3" customWidth="1"/>
    <col min="6655" max="6655" width="14.42578125" style="3" customWidth="1"/>
    <col min="6656" max="6656" width="11.42578125" style="3"/>
    <col min="6657" max="6657" width="13.140625" style="3" customWidth="1"/>
    <col min="6658" max="6658" width="12.28515625" style="3" customWidth="1"/>
    <col min="6659" max="6659" width="15.42578125" style="3" customWidth="1"/>
    <col min="6660" max="6660" width="12.5703125" style="3" customWidth="1"/>
    <col min="6661" max="6661" width="12.85546875" style="3" customWidth="1"/>
    <col min="6662" max="6662" width="12.140625" style="3" customWidth="1"/>
    <col min="6663" max="6663" width="15.42578125" style="3" customWidth="1"/>
    <col min="6664" max="6664" width="11.7109375" style="3" customWidth="1"/>
    <col min="6665" max="6665" width="13.7109375" style="3" customWidth="1"/>
    <col min="6666" max="6666" width="12.5703125" style="3" customWidth="1"/>
    <col min="6667" max="6909" width="11.42578125" style="3"/>
    <col min="6910" max="6910" width="24.42578125" style="3" customWidth="1"/>
    <col min="6911" max="6911" width="14.42578125" style="3" customWidth="1"/>
    <col min="6912" max="6912" width="11.42578125" style="3"/>
    <col min="6913" max="6913" width="13.140625" style="3" customWidth="1"/>
    <col min="6914" max="6914" width="12.28515625" style="3" customWidth="1"/>
    <col min="6915" max="6915" width="15.42578125" style="3" customWidth="1"/>
    <col min="6916" max="6916" width="12.5703125" style="3" customWidth="1"/>
    <col min="6917" max="6917" width="12.85546875" style="3" customWidth="1"/>
    <col min="6918" max="6918" width="12.140625" style="3" customWidth="1"/>
    <col min="6919" max="6919" width="15.42578125" style="3" customWidth="1"/>
    <col min="6920" max="6920" width="11.7109375" style="3" customWidth="1"/>
    <col min="6921" max="6921" width="13.7109375" style="3" customWidth="1"/>
    <col min="6922" max="6922" width="12.5703125" style="3" customWidth="1"/>
    <col min="6923" max="7165" width="11.42578125" style="3"/>
    <col min="7166" max="7166" width="24.42578125" style="3" customWidth="1"/>
    <col min="7167" max="7167" width="14.42578125" style="3" customWidth="1"/>
    <col min="7168" max="7168" width="11.42578125" style="3"/>
    <col min="7169" max="7169" width="13.140625" style="3" customWidth="1"/>
    <col min="7170" max="7170" width="12.28515625" style="3" customWidth="1"/>
    <col min="7171" max="7171" width="15.42578125" style="3" customWidth="1"/>
    <col min="7172" max="7172" width="12.5703125" style="3" customWidth="1"/>
    <col min="7173" max="7173" width="12.85546875" style="3" customWidth="1"/>
    <col min="7174" max="7174" width="12.140625" style="3" customWidth="1"/>
    <col min="7175" max="7175" width="15.42578125" style="3" customWidth="1"/>
    <col min="7176" max="7176" width="11.7109375" style="3" customWidth="1"/>
    <col min="7177" max="7177" width="13.7109375" style="3" customWidth="1"/>
    <col min="7178" max="7178" width="12.5703125" style="3" customWidth="1"/>
    <col min="7179" max="7421" width="11.42578125" style="3"/>
    <col min="7422" max="7422" width="24.42578125" style="3" customWidth="1"/>
    <col min="7423" max="7423" width="14.42578125" style="3" customWidth="1"/>
    <col min="7424" max="7424" width="11.42578125" style="3"/>
    <col min="7425" max="7425" width="13.140625" style="3" customWidth="1"/>
    <col min="7426" max="7426" width="12.28515625" style="3" customWidth="1"/>
    <col min="7427" max="7427" width="15.42578125" style="3" customWidth="1"/>
    <col min="7428" max="7428" width="12.5703125" style="3" customWidth="1"/>
    <col min="7429" max="7429" width="12.85546875" style="3" customWidth="1"/>
    <col min="7430" max="7430" width="12.140625" style="3" customWidth="1"/>
    <col min="7431" max="7431" width="15.42578125" style="3" customWidth="1"/>
    <col min="7432" max="7432" width="11.7109375" style="3" customWidth="1"/>
    <col min="7433" max="7433" width="13.7109375" style="3" customWidth="1"/>
    <col min="7434" max="7434" width="12.5703125" style="3" customWidth="1"/>
    <col min="7435" max="7677" width="11.42578125" style="3"/>
    <col min="7678" max="7678" width="24.42578125" style="3" customWidth="1"/>
    <col min="7679" max="7679" width="14.42578125" style="3" customWidth="1"/>
    <col min="7680" max="7680" width="11.42578125" style="3"/>
    <col min="7681" max="7681" width="13.140625" style="3" customWidth="1"/>
    <col min="7682" max="7682" width="12.28515625" style="3" customWidth="1"/>
    <col min="7683" max="7683" width="15.42578125" style="3" customWidth="1"/>
    <col min="7684" max="7684" width="12.5703125" style="3" customWidth="1"/>
    <col min="7685" max="7685" width="12.85546875" style="3" customWidth="1"/>
    <col min="7686" max="7686" width="12.140625" style="3" customWidth="1"/>
    <col min="7687" max="7687" width="15.42578125" style="3" customWidth="1"/>
    <col min="7688" max="7688" width="11.7109375" style="3" customWidth="1"/>
    <col min="7689" max="7689" width="13.7109375" style="3" customWidth="1"/>
    <col min="7690" max="7690" width="12.5703125" style="3" customWidth="1"/>
    <col min="7691" max="7933" width="11.42578125" style="3"/>
    <col min="7934" max="7934" width="24.42578125" style="3" customWidth="1"/>
    <col min="7935" max="7935" width="14.42578125" style="3" customWidth="1"/>
    <col min="7936" max="7936" width="11.42578125" style="3"/>
    <col min="7937" max="7937" width="13.140625" style="3" customWidth="1"/>
    <col min="7938" max="7938" width="12.28515625" style="3" customWidth="1"/>
    <col min="7939" max="7939" width="15.42578125" style="3" customWidth="1"/>
    <col min="7940" max="7940" width="12.5703125" style="3" customWidth="1"/>
    <col min="7941" max="7941" width="12.85546875" style="3" customWidth="1"/>
    <col min="7942" max="7942" width="12.140625" style="3" customWidth="1"/>
    <col min="7943" max="7943" width="15.42578125" style="3" customWidth="1"/>
    <col min="7944" max="7944" width="11.7109375" style="3" customWidth="1"/>
    <col min="7945" max="7945" width="13.7109375" style="3" customWidth="1"/>
    <col min="7946" max="7946" width="12.5703125" style="3" customWidth="1"/>
    <col min="7947" max="8189" width="11.42578125" style="3"/>
    <col min="8190" max="8190" width="24.42578125" style="3" customWidth="1"/>
    <col min="8191" max="8191" width="14.42578125" style="3" customWidth="1"/>
    <col min="8192" max="8192" width="11.42578125" style="3"/>
    <col min="8193" max="8193" width="13.140625" style="3" customWidth="1"/>
    <col min="8194" max="8194" width="12.28515625" style="3" customWidth="1"/>
    <col min="8195" max="8195" width="15.42578125" style="3" customWidth="1"/>
    <col min="8196" max="8196" width="12.5703125" style="3" customWidth="1"/>
    <col min="8197" max="8197" width="12.85546875" style="3" customWidth="1"/>
    <col min="8198" max="8198" width="12.140625" style="3" customWidth="1"/>
    <col min="8199" max="8199" width="15.42578125" style="3" customWidth="1"/>
    <col min="8200" max="8200" width="11.7109375" style="3" customWidth="1"/>
    <col min="8201" max="8201" width="13.7109375" style="3" customWidth="1"/>
    <col min="8202" max="8202" width="12.5703125" style="3" customWidth="1"/>
    <col min="8203" max="8445" width="11.42578125" style="3"/>
    <col min="8446" max="8446" width="24.42578125" style="3" customWidth="1"/>
    <col min="8447" max="8447" width="14.42578125" style="3" customWidth="1"/>
    <col min="8448" max="8448" width="11.42578125" style="3"/>
    <col min="8449" max="8449" width="13.140625" style="3" customWidth="1"/>
    <col min="8450" max="8450" width="12.28515625" style="3" customWidth="1"/>
    <col min="8451" max="8451" width="15.42578125" style="3" customWidth="1"/>
    <col min="8452" max="8452" width="12.5703125" style="3" customWidth="1"/>
    <col min="8453" max="8453" width="12.85546875" style="3" customWidth="1"/>
    <col min="8454" max="8454" width="12.140625" style="3" customWidth="1"/>
    <col min="8455" max="8455" width="15.42578125" style="3" customWidth="1"/>
    <col min="8456" max="8456" width="11.7109375" style="3" customWidth="1"/>
    <col min="8457" max="8457" width="13.7109375" style="3" customWidth="1"/>
    <col min="8458" max="8458" width="12.5703125" style="3" customWidth="1"/>
    <col min="8459" max="8701" width="11.42578125" style="3"/>
    <col min="8702" max="8702" width="24.42578125" style="3" customWidth="1"/>
    <col min="8703" max="8703" width="14.42578125" style="3" customWidth="1"/>
    <col min="8704" max="8704" width="11.42578125" style="3"/>
    <col min="8705" max="8705" width="13.140625" style="3" customWidth="1"/>
    <col min="8706" max="8706" width="12.28515625" style="3" customWidth="1"/>
    <col min="8707" max="8707" width="15.42578125" style="3" customWidth="1"/>
    <col min="8708" max="8708" width="12.5703125" style="3" customWidth="1"/>
    <col min="8709" max="8709" width="12.85546875" style="3" customWidth="1"/>
    <col min="8710" max="8710" width="12.140625" style="3" customWidth="1"/>
    <col min="8711" max="8711" width="15.42578125" style="3" customWidth="1"/>
    <col min="8712" max="8712" width="11.7109375" style="3" customWidth="1"/>
    <col min="8713" max="8713" width="13.7109375" style="3" customWidth="1"/>
    <col min="8714" max="8714" width="12.5703125" style="3" customWidth="1"/>
    <col min="8715" max="8957" width="11.42578125" style="3"/>
    <col min="8958" max="8958" width="24.42578125" style="3" customWidth="1"/>
    <col min="8959" max="8959" width="14.42578125" style="3" customWidth="1"/>
    <col min="8960" max="8960" width="11.42578125" style="3"/>
    <col min="8961" max="8961" width="13.140625" style="3" customWidth="1"/>
    <col min="8962" max="8962" width="12.28515625" style="3" customWidth="1"/>
    <col min="8963" max="8963" width="15.42578125" style="3" customWidth="1"/>
    <col min="8964" max="8964" width="12.5703125" style="3" customWidth="1"/>
    <col min="8965" max="8965" width="12.85546875" style="3" customWidth="1"/>
    <col min="8966" max="8966" width="12.140625" style="3" customWidth="1"/>
    <col min="8967" max="8967" width="15.42578125" style="3" customWidth="1"/>
    <col min="8968" max="8968" width="11.7109375" style="3" customWidth="1"/>
    <col min="8969" max="8969" width="13.7109375" style="3" customWidth="1"/>
    <col min="8970" max="8970" width="12.5703125" style="3" customWidth="1"/>
    <col min="8971" max="9213" width="11.42578125" style="3"/>
    <col min="9214" max="9214" width="24.42578125" style="3" customWidth="1"/>
    <col min="9215" max="9215" width="14.42578125" style="3" customWidth="1"/>
    <col min="9216" max="9216" width="11.42578125" style="3"/>
    <col min="9217" max="9217" width="13.140625" style="3" customWidth="1"/>
    <col min="9218" max="9218" width="12.28515625" style="3" customWidth="1"/>
    <col min="9219" max="9219" width="15.42578125" style="3" customWidth="1"/>
    <col min="9220" max="9220" width="12.5703125" style="3" customWidth="1"/>
    <col min="9221" max="9221" width="12.85546875" style="3" customWidth="1"/>
    <col min="9222" max="9222" width="12.140625" style="3" customWidth="1"/>
    <col min="9223" max="9223" width="15.42578125" style="3" customWidth="1"/>
    <col min="9224" max="9224" width="11.7109375" style="3" customWidth="1"/>
    <col min="9225" max="9225" width="13.7109375" style="3" customWidth="1"/>
    <col min="9226" max="9226" width="12.5703125" style="3" customWidth="1"/>
    <col min="9227" max="9469" width="11.42578125" style="3"/>
    <col min="9470" max="9470" width="24.42578125" style="3" customWidth="1"/>
    <col min="9471" max="9471" width="14.42578125" style="3" customWidth="1"/>
    <col min="9472" max="9472" width="11.42578125" style="3"/>
    <col min="9473" max="9473" width="13.140625" style="3" customWidth="1"/>
    <col min="9474" max="9474" width="12.28515625" style="3" customWidth="1"/>
    <col min="9475" max="9475" width="15.42578125" style="3" customWidth="1"/>
    <col min="9476" max="9476" width="12.5703125" style="3" customWidth="1"/>
    <col min="9477" max="9477" width="12.85546875" style="3" customWidth="1"/>
    <col min="9478" max="9478" width="12.140625" style="3" customWidth="1"/>
    <col min="9479" max="9479" width="15.42578125" style="3" customWidth="1"/>
    <col min="9480" max="9480" width="11.7109375" style="3" customWidth="1"/>
    <col min="9481" max="9481" width="13.7109375" style="3" customWidth="1"/>
    <col min="9482" max="9482" width="12.5703125" style="3" customWidth="1"/>
    <col min="9483" max="9725" width="11.42578125" style="3"/>
    <col min="9726" max="9726" width="24.42578125" style="3" customWidth="1"/>
    <col min="9727" max="9727" width="14.42578125" style="3" customWidth="1"/>
    <col min="9728" max="9728" width="11.42578125" style="3"/>
    <col min="9729" max="9729" width="13.140625" style="3" customWidth="1"/>
    <col min="9730" max="9730" width="12.28515625" style="3" customWidth="1"/>
    <col min="9731" max="9731" width="15.42578125" style="3" customWidth="1"/>
    <col min="9732" max="9732" width="12.5703125" style="3" customWidth="1"/>
    <col min="9733" max="9733" width="12.85546875" style="3" customWidth="1"/>
    <col min="9734" max="9734" width="12.140625" style="3" customWidth="1"/>
    <col min="9735" max="9735" width="15.42578125" style="3" customWidth="1"/>
    <col min="9736" max="9736" width="11.7109375" style="3" customWidth="1"/>
    <col min="9737" max="9737" width="13.7109375" style="3" customWidth="1"/>
    <col min="9738" max="9738" width="12.5703125" style="3" customWidth="1"/>
    <col min="9739" max="9981" width="11.42578125" style="3"/>
    <col min="9982" max="9982" width="24.42578125" style="3" customWidth="1"/>
    <col min="9983" max="9983" width="14.42578125" style="3" customWidth="1"/>
    <col min="9984" max="9984" width="11.42578125" style="3"/>
    <col min="9985" max="9985" width="13.140625" style="3" customWidth="1"/>
    <col min="9986" max="9986" width="12.28515625" style="3" customWidth="1"/>
    <col min="9987" max="9987" width="15.42578125" style="3" customWidth="1"/>
    <col min="9988" max="9988" width="12.5703125" style="3" customWidth="1"/>
    <col min="9989" max="9989" width="12.85546875" style="3" customWidth="1"/>
    <col min="9990" max="9990" width="12.140625" style="3" customWidth="1"/>
    <col min="9991" max="9991" width="15.42578125" style="3" customWidth="1"/>
    <col min="9992" max="9992" width="11.7109375" style="3" customWidth="1"/>
    <col min="9993" max="9993" width="13.7109375" style="3" customWidth="1"/>
    <col min="9994" max="9994" width="12.5703125" style="3" customWidth="1"/>
    <col min="9995" max="10237" width="11.42578125" style="3"/>
    <col min="10238" max="10238" width="24.42578125" style="3" customWidth="1"/>
    <col min="10239" max="10239" width="14.42578125" style="3" customWidth="1"/>
    <col min="10240" max="10240" width="11.42578125" style="3"/>
    <col min="10241" max="10241" width="13.140625" style="3" customWidth="1"/>
    <col min="10242" max="10242" width="12.28515625" style="3" customWidth="1"/>
    <col min="10243" max="10243" width="15.42578125" style="3" customWidth="1"/>
    <col min="10244" max="10244" width="12.5703125" style="3" customWidth="1"/>
    <col min="10245" max="10245" width="12.85546875" style="3" customWidth="1"/>
    <col min="10246" max="10246" width="12.140625" style="3" customWidth="1"/>
    <col min="10247" max="10247" width="15.42578125" style="3" customWidth="1"/>
    <col min="10248" max="10248" width="11.7109375" style="3" customWidth="1"/>
    <col min="10249" max="10249" width="13.7109375" style="3" customWidth="1"/>
    <col min="10250" max="10250" width="12.5703125" style="3" customWidth="1"/>
    <col min="10251" max="10493" width="11.42578125" style="3"/>
    <col min="10494" max="10494" width="24.42578125" style="3" customWidth="1"/>
    <col min="10495" max="10495" width="14.42578125" style="3" customWidth="1"/>
    <col min="10496" max="10496" width="11.42578125" style="3"/>
    <col min="10497" max="10497" width="13.140625" style="3" customWidth="1"/>
    <col min="10498" max="10498" width="12.28515625" style="3" customWidth="1"/>
    <col min="10499" max="10499" width="15.42578125" style="3" customWidth="1"/>
    <col min="10500" max="10500" width="12.5703125" style="3" customWidth="1"/>
    <col min="10501" max="10501" width="12.85546875" style="3" customWidth="1"/>
    <col min="10502" max="10502" width="12.140625" style="3" customWidth="1"/>
    <col min="10503" max="10503" width="15.42578125" style="3" customWidth="1"/>
    <col min="10504" max="10504" width="11.7109375" style="3" customWidth="1"/>
    <col min="10505" max="10505" width="13.7109375" style="3" customWidth="1"/>
    <col min="10506" max="10506" width="12.5703125" style="3" customWidth="1"/>
    <col min="10507" max="10749" width="11.42578125" style="3"/>
    <col min="10750" max="10750" width="24.42578125" style="3" customWidth="1"/>
    <col min="10751" max="10751" width="14.42578125" style="3" customWidth="1"/>
    <col min="10752" max="10752" width="11.42578125" style="3"/>
    <col min="10753" max="10753" width="13.140625" style="3" customWidth="1"/>
    <col min="10754" max="10754" width="12.28515625" style="3" customWidth="1"/>
    <col min="10755" max="10755" width="15.42578125" style="3" customWidth="1"/>
    <col min="10756" max="10756" width="12.5703125" style="3" customWidth="1"/>
    <col min="10757" max="10757" width="12.85546875" style="3" customWidth="1"/>
    <col min="10758" max="10758" width="12.140625" style="3" customWidth="1"/>
    <col min="10759" max="10759" width="15.42578125" style="3" customWidth="1"/>
    <col min="10760" max="10760" width="11.7109375" style="3" customWidth="1"/>
    <col min="10761" max="10761" width="13.7109375" style="3" customWidth="1"/>
    <col min="10762" max="10762" width="12.5703125" style="3" customWidth="1"/>
    <col min="10763" max="11005" width="11.42578125" style="3"/>
    <col min="11006" max="11006" width="24.42578125" style="3" customWidth="1"/>
    <col min="11007" max="11007" width="14.42578125" style="3" customWidth="1"/>
    <col min="11008" max="11008" width="11.42578125" style="3"/>
    <col min="11009" max="11009" width="13.140625" style="3" customWidth="1"/>
    <col min="11010" max="11010" width="12.28515625" style="3" customWidth="1"/>
    <col min="11011" max="11011" width="15.42578125" style="3" customWidth="1"/>
    <col min="11012" max="11012" width="12.5703125" style="3" customWidth="1"/>
    <col min="11013" max="11013" width="12.85546875" style="3" customWidth="1"/>
    <col min="11014" max="11014" width="12.140625" style="3" customWidth="1"/>
    <col min="11015" max="11015" width="15.42578125" style="3" customWidth="1"/>
    <col min="11016" max="11016" width="11.7109375" style="3" customWidth="1"/>
    <col min="11017" max="11017" width="13.7109375" style="3" customWidth="1"/>
    <col min="11018" max="11018" width="12.5703125" style="3" customWidth="1"/>
    <col min="11019" max="11261" width="11.42578125" style="3"/>
    <col min="11262" max="11262" width="24.42578125" style="3" customWidth="1"/>
    <col min="11263" max="11263" width="14.42578125" style="3" customWidth="1"/>
    <col min="11264" max="11264" width="11.42578125" style="3"/>
    <col min="11265" max="11265" width="13.140625" style="3" customWidth="1"/>
    <col min="11266" max="11266" width="12.28515625" style="3" customWidth="1"/>
    <col min="11267" max="11267" width="15.42578125" style="3" customWidth="1"/>
    <col min="11268" max="11268" width="12.5703125" style="3" customWidth="1"/>
    <col min="11269" max="11269" width="12.85546875" style="3" customWidth="1"/>
    <col min="11270" max="11270" width="12.140625" style="3" customWidth="1"/>
    <col min="11271" max="11271" width="15.42578125" style="3" customWidth="1"/>
    <col min="11272" max="11272" width="11.7109375" style="3" customWidth="1"/>
    <col min="11273" max="11273" width="13.7109375" style="3" customWidth="1"/>
    <col min="11274" max="11274" width="12.5703125" style="3" customWidth="1"/>
    <col min="11275" max="11517" width="11.42578125" style="3"/>
    <col min="11518" max="11518" width="24.42578125" style="3" customWidth="1"/>
    <col min="11519" max="11519" width="14.42578125" style="3" customWidth="1"/>
    <col min="11520" max="11520" width="11.42578125" style="3"/>
    <col min="11521" max="11521" width="13.140625" style="3" customWidth="1"/>
    <col min="11522" max="11522" width="12.28515625" style="3" customWidth="1"/>
    <col min="11523" max="11523" width="15.42578125" style="3" customWidth="1"/>
    <col min="11524" max="11524" width="12.5703125" style="3" customWidth="1"/>
    <col min="11525" max="11525" width="12.85546875" style="3" customWidth="1"/>
    <col min="11526" max="11526" width="12.140625" style="3" customWidth="1"/>
    <col min="11527" max="11527" width="15.42578125" style="3" customWidth="1"/>
    <col min="11528" max="11528" width="11.7109375" style="3" customWidth="1"/>
    <col min="11529" max="11529" width="13.7109375" style="3" customWidth="1"/>
    <col min="11530" max="11530" width="12.5703125" style="3" customWidth="1"/>
    <col min="11531" max="11773" width="11.42578125" style="3"/>
    <col min="11774" max="11774" width="24.42578125" style="3" customWidth="1"/>
    <col min="11775" max="11775" width="14.42578125" style="3" customWidth="1"/>
    <col min="11776" max="11776" width="11.42578125" style="3"/>
    <col min="11777" max="11777" width="13.140625" style="3" customWidth="1"/>
    <col min="11778" max="11778" width="12.28515625" style="3" customWidth="1"/>
    <col min="11779" max="11779" width="15.42578125" style="3" customWidth="1"/>
    <col min="11780" max="11780" width="12.5703125" style="3" customWidth="1"/>
    <col min="11781" max="11781" width="12.85546875" style="3" customWidth="1"/>
    <col min="11782" max="11782" width="12.140625" style="3" customWidth="1"/>
    <col min="11783" max="11783" width="15.42578125" style="3" customWidth="1"/>
    <col min="11784" max="11784" width="11.7109375" style="3" customWidth="1"/>
    <col min="11785" max="11785" width="13.7109375" style="3" customWidth="1"/>
    <col min="11786" max="11786" width="12.5703125" style="3" customWidth="1"/>
    <col min="11787" max="12029" width="11.42578125" style="3"/>
    <col min="12030" max="12030" width="24.42578125" style="3" customWidth="1"/>
    <col min="12031" max="12031" width="14.42578125" style="3" customWidth="1"/>
    <col min="12032" max="12032" width="11.42578125" style="3"/>
    <col min="12033" max="12033" width="13.140625" style="3" customWidth="1"/>
    <col min="12034" max="12034" width="12.28515625" style="3" customWidth="1"/>
    <col min="12035" max="12035" width="15.42578125" style="3" customWidth="1"/>
    <col min="12036" max="12036" width="12.5703125" style="3" customWidth="1"/>
    <col min="12037" max="12037" width="12.85546875" style="3" customWidth="1"/>
    <col min="12038" max="12038" width="12.140625" style="3" customWidth="1"/>
    <col min="12039" max="12039" width="15.42578125" style="3" customWidth="1"/>
    <col min="12040" max="12040" width="11.7109375" style="3" customWidth="1"/>
    <col min="12041" max="12041" width="13.7109375" style="3" customWidth="1"/>
    <col min="12042" max="12042" width="12.5703125" style="3" customWidth="1"/>
    <col min="12043" max="12285" width="11.42578125" style="3"/>
    <col min="12286" max="12286" width="24.42578125" style="3" customWidth="1"/>
    <col min="12287" max="12287" width="14.42578125" style="3" customWidth="1"/>
    <col min="12288" max="12288" width="11.42578125" style="3"/>
    <col min="12289" max="12289" width="13.140625" style="3" customWidth="1"/>
    <col min="12290" max="12290" width="12.28515625" style="3" customWidth="1"/>
    <col min="12291" max="12291" width="15.42578125" style="3" customWidth="1"/>
    <col min="12292" max="12292" width="12.5703125" style="3" customWidth="1"/>
    <col min="12293" max="12293" width="12.85546875" style="3" customWidth="1"/>
    <col min="12294" max="12294" width="12.140625" style="3" customWidth="1"/>
    <col min="12295" max="12295" width="15.42578125" style="3" customWidth="1"/>
    <col min="12296" max="12296" width="11.7109375" style="3" customWidth="1"/>
    <col min="12297" max="12297" width="13.7109375" style="3" customWidth="1"/>
    <col min="12298" max="12298" width="12.5703125" style="3" customWidth="1"/>
    <col min="12299" max="12541" width="11.42578125" style="3"/>
    <col min="12542" max="12542" width="24.42578125" style="3" customWidth="1"/>
    <col min="12543" max="12543" width="14.42578125" style="3" customWidth="1"/>
    <col min="12544" max="12544" width="11.42578125" style="3"/>
    <col min="12545" max="12545" width="13.140625" style="3" customWidth="1"/>
    <col min="12546" max="12546" width="12.28515625" style="3" customWidth="1"/>
    <col min="12547" max="12547" width="15.42578125" style="3" customWidth="1"/>
    <col min="12548" max="12548" width="12.5703125" style="3" customWidth="1"/>
    <col min="12549" max="12549" width="12.85546875" style="3" customWidth="1"/>
    <col min="12550" max="12550" width="12.140625" style="3" customWidth="1"/>
    <col min="12551" max="12551" width="15.42578125" style="3" customWidth="1"/>
    <col min="12552" max="12552" width="11.7109375" style="3" customWidth="1"/>
    <col min="12553" max="12553" width="13.7109375" style="3" customWidth="1"/>
    <col min="12554" max="12554" width="12.5703125" style="3" customWidth="1"/>
    <col min="12555" max="12797" width="11.42578125" style="3"/>
    <col min="12798" max="12798" width="24.42578125" style="3" customWidth="1"/>
    <col min="12799" max="12799" width="14.42578125" style="3" customWidth="1"/>
    <col min="12800" max="12800" width="11.42578125" style="3"/>
    <col min="12801" max="12801" width="13.140625" style="3" customWidth="1"/>
    <col min="12802" max="12802" width="12.28515625" style="3" customWidth="1"/>
    <col min="12803" max="12803" width="15.42578125" style="3" customWidth="1"/>
    <col min="12804" max="12804" width="12.5703125" style="3" customWidth="1"/>
    <col min="12805" max="12805" width="12.85546875" style="3" customWidth="1"/>
    <col min="12806" max="12806" width="12.140625" style="3" customWidth="1"/>
    <col min="12807" max="12807" width="15.42578125" style="3" customWidth="1"/>
    <col min="12808" max="12808" width="11.7109375" style="3" customWidth="1"/>
    <col min="12809" max="12809" width="13.7109375" style="3" customWidth="1"/>
    <col min="12810" max="12810" width="12.5703125" style="3" customWidth="1"/>
    <col min="12811" max="13053" width="11.42578125" style="3"/>
    <col min="13054" max="13054" width="24.42578125" style="3" customWidth="1"/>
    <col min="13055" max="13055" width="14.42578125" style="3" customWidth="1"/>
    <col min="13056" max="13056" width="11.42578125" style="3"/>
    <col min="13057" max="13057" width="13.140625" style="3" customWidth="1"/>
    <col min="13058" max="13058" width="12.28515625" style="3" customWidth="1"/>
    <col min="13059" max="13059" width="15.42578125" style="3" customWidth="1"/>
    <col min="13060" max="13060" width="12.5703125" style="3" customWidth="1"/>
    <col min="13061" max="13061" width="12.85546875" style="3" customWidth="1"/>
    <col min="13062" max="13062" width="12.140625" style="3" customWidth="1"/>
    <col min="13063" max="13063" width="15.42578125" style="3" customWidth="1"/>
    <col min="13064" max="13064" width="11.7109375" style="3" customWidth="1"/>
    <col min="13065" max="13065" width="13.7109375" style="3" customWidth="1"/>
    <col min="13066" max="13066" width="12.5703125" style="3" customWidth="1"/>
    <col min="13067" max="13309" width="11.42578125" style="3"/>
    <col min="13310" max="13310" width="24.42578125" style="3" customWidth="1"/>
    <col min="13311" max="13311" width="14.42578125" style="3" customWidth="1"/>
    <col min="13312" max="13312" width="11.42578125" style="3"/>
    <col min="13313" max="13313" width="13.140625" style="3" customWidth="1"/>
    <col min="13314" max="13314" width="12.28515625" style="3" customWidth="1"/>
    <col min="13315" max="13315" width="15.42578125" style="3" customWidth="1"/>
    <col min="13316" max="13316" width="12.5703125" style="3" customWidth="1"/>
    <col min="13317" max="13317" width="12.85546875" style="3" customWidth="1"/>
    <col min="13318" max="13318" width="12.140625" style="3" customWidth="1"/>
    <col min="13319" max="13319" width="15.42578125" style="3" customWidth="1"/>
    <col min="13320" max="13320" width="11.7109375" style="3" customWidth="1"/>
    <col min="13321" max="13321" width="13.7109375" style="3" customWidth="1"/>
    <col min="13322" max="13322" width="12.5703125" style="3" customWidth="1"/>
    <col min="13323" max="13565" width="11.42578125" style="3"/>
    <col min="13566" max="13566" width="24.42578125" style="3" customWidth="1"/>
    <col min="13567" max="13567" width="14.42578125" style="3" customWidth="1"/>
    <col min="13568" max="13568" width="11.42578125" style="3"/>
    <col min="13569" max="13569" width="13.140625" style="3" customWidth="1"/>
    <col min="13570" max="13570" width="12.28515625" style="3" customWidth="1"/>
    <col min="13571" max="13571" width="15.42578125" style="3" customWidth="1"/>
    <col min="13572" max="13572" width="12.5703125" style="3" customWidth="1"/>
    <col min="13573" max="13573" width="12.85546875" style="3" customWidth="1"/>
    <col min="13574" max="13574" width="12.140625" style="3" customWidth="1"/>
    <col min="13575" max="13575" width="15.42578125" style="3" customWidth="1"/>
    <col min="13576" max="13576" width="11.7109375" style="3" customWidth="1"/>
    <col min="13577" max="13577" width="13.7109375" style="3" customWidth="1"/>
    <col min="13578" max="13578" width="12.5703125" style="3" customWidth="1"/>
    <col min="13579" max="13821" width="11.42578125" style="3"/>
    <col min="13822" max="13822" width="24.42578125" style="3" customWidth="1"/>
    <col min="13823" max="13823" width="14.42578125" style="3" customWidth="1"/>
    <col min="13824" max="13824" width="11.42578125" style="3"/>
    <col min="13825" max="13825" width="13.140625" style="3" customWidth="1"/>
    <col min="13826" max="13826" width="12.28515625" style="3" customWidth="1"/>
    <col min="13827" max="13827" width="15.42578125" style="3" customWidth="1"/>
    <col min="13828" max="13828" width="12.5703125" style="3" customWidth="1"/>
    <col min="13829" max="13829" width="12.85546875" style="3" customWidth="1"/>
    <col min="13830" max="13830" width="12.140625" style="3" customWidth="1"/>
    <col min="13831" max="13831" width="15.42578125" style="3" customWidth="1"/>
    <col min="13832" max="13832" width="11.7109375" style="3" customWidth="1"/>
    <col min="13833" max="13833" width="13.7109375" style="3" customWidth="1"/>
    <col min="13834" max="13834" width="12.5703125" style="3" customWidth="1"/>
    <col min="13835" max="14077" width="11.42578125" style="3"/>
    <col min="14078" max="14078" width="24.42578125" style="3" customWidth="1"/>
    <col min="14079" max="14079" width="14.42578125" style="3" customWidth="1"/>
    <col min="14080" max="14080" width="11.42578125" style="3"/>
    <col min="14081" max="14081" width="13.140625" style="3" customWidth="1"/>
    <col min="14082" max="14082" width="12.28515625" style="3" customWidth="1"/>
    <col min="14083" max="14083" width="15.42578125" style="3" customWidth="1"/>
    <col min="14084" max="14084" width="12.5703125" style="3" customWidth="1"/>
    <col min="14085" max="14085" width="12.85546875" style="3" customWidth="1"/>
    <col min="14086" max="14086" width="12.140625" style="3" customWidth="1"/>
    <col min="14087" max="14087" width="15.42578125" style="3" customWidth="1"/>
    <col min="14088" max="14088" width="11.7109375" style="3" customWidth="1"/>
    <col min="14089" max="14089" width="13.7109375" style="3" customWidth="1"/>
    <col min="14090" max="14090" width="12.5703125" style="3" customWidth="1"/>
    <col min="14091" max="14333" width="11.42578125" style="3"/>
    <col min="14334" max="14334" width="24.42578125" style="3" customWidth="1"/>
    <col min="14335" max="14335" width="14.42578125" style="3" customWidth="1"/>
    <col min="14336" max="14336" width="11.42578125" style="3"/>
    <col min="14337" max="14337" width="13.140625" style="3" customWidth="1"/>
    <col min="14338" max="14338" width="12.28515625" style="3" customWidth="1"/>
    <col min="14339" max="14339" width="15.42578125" style="3" customWidth="1"/>
    <col min="14340" max="14340" width="12.5703125" style="3" customWidth="1"/>
    <col min="14341" max="14341" width="12.85546875" style="3" customWidth="1"/>
    <col min="14342" max="14342" width="12.140625" style="3" customWidth="1"/>
    <col min="14343" max="14343" width="15.42578125" style="3" customWidth="1"/>
    <col min="14344" max="14344" width="11.7109375" style="3" customWidth="1"/>
    <col min="14345" max="14345" width="13.7109375" style="3" customWidth="1"/>
    <col min="14346" max="14346" width="12.5703125" style="3" customWidth="1"/>
    <col min="14347" max="14589" width="11.42578125" style="3"/>
    <col min="14590" max="14590" width="24.42578125" style="3" customWidth="1"/>
    <col min="14591" max="14591" width="14.42578125" style="3" customWidth="1"/>
    <col min="14592" max="14592" width="11.42578125" style="3"/>
    <col min="14593" max="14593" width="13.140625" style="3" customWidth="1"/>
    <col min="14594" max="14594" width="12.28515625" style="3" customWidth="1"/>
    <col min="14595" max="14595" width="15.42578125" style="3" customWidth="1"/>
    <col min="14596" max="14596" width="12.5703125" style="3" customWidth="1"/>
    <col min="14597" max="14597" width="12.85546875" style="3" customWidth="1"/>
    <col min="14598" max="14598" width="12.140625" style="3" customWidth="1"/>
    <col min="14599" max="14599" width="15.42578125" style="3" customWidth="1"/>
    <col min="14600" max="14600" width="11.7109375" style="3" customWidth="1"/>
    <col min="14601" max="14601" width="13.7109375" style="3" customWidth="1"/>
    <col min="14602" max="14602" width="12.5703125" style="3" customWidth="1"/>
    <col min="14603" max="14845" width="11.42578125" style="3"/>
    <col min="14846" max="14846" width="24.42578125" style="3" customWidth="1"/>
    <col min="14847" max="14847" width="14.42578125" style="3" customWidth="1"/>
    <col min="14848" max="14848" width="11.42578125" style="3"/>
    <col min="14849" max="14849" width="13.140625" style="3" customWidth="1"/>
    <col min="14850" max="14850" width="12.28515625" style="3" customWidth="1"/>
    <col min="14851" max="14851" width="15.42578125" style="3" customWidth="1"/>
    <col min="14852" max="14852" width="12.5703125" style="3" customWidth="1"/>
    <col min="14853" max="14853" width="12.85546875" style="3" customWidth="1"/>
    <col min="14854" max="14854" width="12.140625" style="3" customWidth="1"/>
    <col min="14855" max="14855" width="15.42578125" style="3" customWidth="1"/>
    <col min="14856" max="14856" width="11.7109375" style="3" customWidth="1"/>
    <col min="14857" max="14857" width="13.7109375" style="3" customWidth="1"/>
    <col min="14858" max="14858" width="12.5703125" style="3" customWidth="1"/>
    <col min="14859" max="15101" width="11.42578125" style="3"/>
    <col min="15102" max="15102" width="24.42578125" style="3" customWidth="1"/>
    <col min="15103" max="15103" width="14.42578125" style="3" customWidth="1"/>
    <col min="15104" max="15104" width="11.42578125" style="3"/>
    <col min="15105" max="15105" width="13.140625" style="3" customWidth="1"/>
    <col min="15106" max="15106" width="12.28515625" style="3" customWidth="1"/>
    <col min="15107" max="15107" width="15.42578125" style="3" customWidth="1"/>
    <col min="15108" max="15108" width="12.5703125" style="3" customWidth="1"/>
    <col min="15109" max="15109" width="12.85546875" style="3" customWidth="1"/>
    <col min="15110" max="15110" width="12.140625" style="3" customWidth="1"/>
    <col min="15111" max="15111" width="15.42578125" style="3" customWidth="1"/>
    <col min="15112" max="15112" width="11.7109375" style="3" customWidth="1"/>
    <col min="15113" max="15113" width="13.7109375" style="3" customWidth="1"/>
    <col min="15114" max="15114" width="12.5703125" style="3" customWidth="1"/>
    <col min="15115" max="15357" width="11.42578125" style="3"/>
    <col min="15358" max="15358" width="24.42578125" style="3" customWidth="1"/>
    <col min="15359" max="15359" width="14.42578125" style="3" customWidth="1"/>
    <col min="15360" max="15360" width="11.42578125" style="3"/>
    <col min="15361" max="15361" width="13.140625" style="3" customWidth="1"/>
    <col min="15362" max="15362" width="12.28515625" style="3" customWidth="1"/>
    <col min="15363" max="15363" width="15.42578125" style="3" customWidth="1"/>
    <col min="15364" max="15364" width="12.5703125" style="3" customWidth="1"/>
    <col min="15365" max="15365" width="12.85546875" style="3" customWidth="1"/>
    <col min="15366" max="15366" width="12.140625" style="3" customWidth="1"/>
    <col min="15367" max="15367" width="15.42578125" style="3" customWidth="1"/>
    <col min="15368" max="15368" width="11.7109375" style="3" customWidth="1"/>
    <col min="15369" max="15369" width="13.7109375" style="3" customWidth="1"/>
    <col min="15370" max="15370" width="12.5703125" style="3" customWidth="1"/>
    <col min="15371" max="15613" width="11.42578125" style="3"/>
    <col min="15614" max="15614" width="24.42578125" style="3" customWidth="1"/>
    <col min="15615" max="15615" width="14.42578125" style="3" customWidth="1"/>
    <col min="15616" max="15616" width="11.42578125" style="3"/>
    <col min="15617" max="15617" width="13.140625" style="3" customWidth="1"/>
    <col min="15618" max="15618" width="12.28515625" style="3" customWidth="1"/>
    <col min="15619" max="15619" width="15.42578125" style="3" customWidth="1"/>
    <col min="15620" max="15620" width="12.5703125" style="3" customWidth="1"/>
    <col min="15621" max="15621" width="12.85546875" style="3" customWidth="1"/>
    <col min="15622" max="15622" width="12.140625" style="3" customWidth="1"/>
    <col min="15623" max="15623" width="15.42578125" style="3" customWidth="1"/>
    <col min="15624" max="15624" width="11.7109375" style="3" customWidth="1"/>
    <col min="15625" max="15625" width="13.7109375" style="3" customWidth="1"/>
    <col min="15626" max="15626" width="12.5703125" style="3" customWidth="1"/>
    <col min="15627" max="15869" width="11.42578125" style="3"/>
    <col min="15870" max="15870" width="24.42578125" style="3" customWidth="1"/>
    <col min="15871" max="15871" width="14.42578125" style="3" customWidth="1"/>
    <col min="15872" max="15872" width="11.42578125" style="3"/>
    <col min="15873" max="15873" width="13.140625" style="3" customWidth="1"/>
    <col min="15874" max="15874" width="12.28515625" style="3" customWidth="1"/>
    <col min="15875" max="15875" width="15.42578125" style="3" customWidth="1"/>
    <col min="15876" max="15876" width="12.5703125" style="3" customWidth="1"/>
    <col min="15877" max="15877" width="12.85546875" style="3" customWidth="1"/>
    <col min="15878" max="15878" width="12.140625" style="3" customWidth="1"/>
    <col min="15879" max="15879" width="15.42578125" style="3" customWidth="1"/>
    <col min="15880" max="15880" width="11.7109375" style="3" customWidth="1"/>
    <col min="15881" max="15881" width="13.7109375" style="3" customWidth="1"/>
    <col min="15882" max="15882" width="12.5703125" style="3" customWidth="1"/>
    <col min="15883" max="16125" width="11.42578125" style="3"/>
    <col min="16126" max="16126" width="24.42578125" style="3" customWidth="1"/>
    <col min="16127" max="16127" width="14.42578125" style="3" customWidth="1"/>
    <col min="16128" max="16128" width="11.42578125" style="3"/>
    <col min="16129" max="16129" width="13.140625" style="3" customWidth="1"/>
    <col min="16130" max="16130" width="12.28515625" style="3" customWidth="1"/>
    <col min="16131" max="16131" width="15.42578125" style="3" customWidth="1"/>
    <col min="16132" max="16132" width="12.5703125" style="3" customWidth="1"/>
    <col min="16133" max="16133" width="12.85546875" style="3" customWidth="1"/>
    <col min="16134" max="16134" width="12.140625" style="3" customWidth="1"/>
    <col min="16135" max="16135" width="15.42578125" style="3" customWidth="1"/>
    <col min="16136" max="16136" width="11.7109375" style="3" customWidth="1"/>
    <col min="16137" max="16137" width="13.7109375" style="3" customWidth="1"/>
    <col min="16138" max="16138" width="12.5703125" style="3" customWidth="1"/>
    <col min="16139" max="16384" width="11.42578125" style="3"/>
  </cols>
  <sheetData>
    <row r="1" spans="1:62" ht="11.2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62" ht="14.25" customHeight="1" x14ac:dyDescent="0.2">
      <c r="A2" s="40" t="s">
        <v>79</v>
      </c>
      <c r="B2" s="40"/>
      <c r="C2" s="40"/>
      <c r="D2" s="40"/>
      <c r="E2" s="40"/>
      <c r="F2" s="40"/>
      <c r="G2" s="40"/>
      <c r="H2" s="40"/>
      <c r="I2" s="40"/>
      <c r="J2" s="40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62" ht="28.5" customHeight="1" x14ac:dyDescent="0.2">
      <c r="A3" s="41" t="s">
        <v>80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62" s="4" customFormat="1" ht="13.5" customHeight="1" x14ac:dyDescent="0.2">
      <c r="A4" s="1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 ht="34.5" customHeight="1" x14ac:dyDescent="0.2">
      <c r="A5" s="42" t="s">
        <v>1</v>
      </c>
      <c r="B5" s="45" t="s">
        <v>2</v>
      </c>
      <c r="C5" s="46"/>
      <c r="D5" s="46"/>
      <c r="E5" s="46"/>
      <c r="F5" s="46"/>
      <c r="G5" s="46"/>
      <c r="H5" s="46"/>
      <c r="I5" s="46"/>
      <c r="J5" s="46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62" ht="34.5" customHeight="1" x14ac:dyDescent="0.2">
      <c r="A6" s="43"/>
      <c r="B6" s="47" t="s">
        <v>3</v>
      </c>
      <c r="C6" s="48"/>
      <c r="D6" s="48"/>
      <c r="E6" s="45" t="s">
        <v>4</v>
      </c>
      <c r="F6" s="46"/>
      <c r="G6" s="46"/>
      <c r="H6" s="45" t="s">
        <v>55</v>
      </c>
      <c r="I6" s="46"/>
      <c r="J6" s="46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62" ht="62.25" customHeight="1" x14ac:dyDescent="0.2">
      <c r="A7" s="44"/>
      <c r="B7" s="5" t="s">
        <v>5</v>
      </c>
      <c r="C7" s="6" t="s">
        <v>6</v>
      </c>
      <c r="D7" s="7" t="s">
        <v>7</v>
      </c>
      <c r="E7" s="5" t="s">
        <v>5</v>
      </c>
      <c r="F7" s="6" t="s">
        <v>6</v>
      </c>
      <c r="G7" s="7" t="s">
        <v>8</v>
      </c>
      <c r="H7" s="10" t="s">
        <v>5</v>
      </c>
      <c r="I7" s="11" t="s">
        <v>6</v>
      </c>
      <c r="J7" s="12" t="s">
        <v>8</v>
      </c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62" customFormat="1" ht="30" customHeight="1" x14ac:dyDescent="0.25">
      <c r="A8" s="23" t="s">
        <v>50</v>
      </c>
      <c r="B8" s="24">
        <f t="shared" ref="B8:J8" si="0">+B9+B15+B51</f>
        <v>4627</v>
      </c>
      <c r="C8" s="24">
        <f t="shared" si="0"/>
        <v>16784</v>
      </c>
      <c r="D8" s="24">
        <f t="shared" si="0"/>
        <v>239185</v>
      </c>
      <c r="E8" s="24">
        <f t="shared" si="0"/>
        <v>197</v>
      </c>
      <c r="F8" s="24">
        <f t="shared" si="0"/>
        <v>1454</v>
      </c>
      <c r="G8" s="24">
        <f t="shared" si="0"/>
        <v>23376</v>
      </c>
      <c r="H8" s="24">
        <f t="shared" si="0"/>
        <v>212</v>
      </c>
      <c r="I8" s="24">
        <f t="shared" si="0"/>
        <v>10377</v>
      </c>
      <c r="J8" s="25">
        <f t="shared" si="0"/>
        <v>177546</v>
      </c>
      <c r="K8" s="26"/>
    </row>
    <row r="9" spans="1:62" customFormat="1" ht="24.95" customHeight="1" x14ac:dyDescent="0.25">
      <c r="A9" s="27" t="s">
        <v>48</v>
      </c>
      <c r="B9" s="24">
        <f>+B10</f>
        <v>113</v>
      </c>
      <c r="C9" s="24">
        <f t="shared" ref="C9:J9" si="1">+C10</f>
        <v>490</v>
      </c>
      <c r="D9" s="24">
        <f t="shared" si="1"/>
        <v>3356</v>
      </c>
      <c r="E9" s="24">
        <f>+E10</f>
        <v>2</v>
      </c>
      <c r="F9" s="24">
        <f t="shared" si="1"/>
        <v>12</v>
      </c>
      <c r="G9" s="24">
        <f t="shared" si="1"/>
        <v>57</v>
      </c>
      <c r="H9" s="24">
        <f t="shared" si="1"/>
        <v>13</v>
      </c>
      <c r="I9" s="24">
        <f t="shared" si="1"/>
        <v>300</v>
      </c>
      <c r="J9" s="25">
        <f t="shared" si="1"/>
        <v>3655</v>
      </c>
      <c r="K9" s="26"/>
    </row>
    <row r="10" spans="1:62" customFormat="1" ht="20.100000000000001" customHeight="1" x14ac:dyDescent="0.25">
      <c r="A10" s="28" t="s">
        <v>48</v>
      </c>
      <c r="B10" s="24">
        <f t="shared" ref="B10:J10" si="2">SUM(B11:B14)</f>
        <v>113</v>
      </c>
      <c r="C10" s="24">
        <f t="shared" si="2"/>
        <v>490</v>
      </c>
      <c r="D10" s="24">
        <f t="shared" si="2"/>
        <v>3356</v>
      </c>
      <c r="E10" s="24">
        <f t="shared" si="2"/>
        <v>2</v>
      </c>
      <c r="F10" s="24">
        <f t="shared" si="2"/>
        <v>12</v>
      </c>
      <c r="G10" s="24">
        <f t="shared" si="2"/>
        <v>57</v>
      </c>
      <c r="H10" s="24">
        <f t="shared" si="2"/>
        <v>13</v>
      </c>
      <c r="I10" s="24">
        <f t="shared" si="2"/>
        <v>300</v>
      </c>
      <c r="J10" s="25">
        <f t="shared" si="2"/>
        <v>3655</v>
      </c>
      <c r="K10" s="26"/>
    </row>
    <row r="11" spans="1:62" customFormat="1" ht="21" customHeight="1" x14ac:dyDescent="0.25">
      <c r="A11" s="29" t="s">
        <v>77</v>
      </c>
      <c r="B11" s="31">
        <f t="shared" ref="B11:J11" si="3">B155+B204</f>
        <v>81</v>
      </c>
      <c r="C11" s="31">
        <f t="shared" si="3"/>
        <v>324</v>
      </c>
      <c r="D11" s="31">
        <f t="shared" si="3"/>
        <v>1952</v>
      </c>
      <c r="E11" s="31">
        <f t="shared" si="3"/>
        <v>1</v>
      </c>
      <c r="F11" s="31">
        <f t="shared" si="3"/>
        <v>6</v>
      </c>
      <c r="G11" s="31">
        <f t="shared" si="3"/>
        <v>18</v>
      </c>
      <c r="H11" s="31">
        <f t="shared" si="3"/>
        <v>13</v>
      </c>
      <c r="I11" s="31">
        <f t="shared" si="3"/>
        <v>300</v>
      </c>
      <c r="J11" s="31">
        <f t="shared" si="3"/>
        <v>3655</v>
      </c>
      <c r="K11" s="26"/>
    </row>
    <row r="12" spans="1:62" customFormat="1" ht="21" customHeight="1" x14ac:dyDescent="0.25">
      <c r="A12" s="29" t="s">
        <v>26</v>
      </c>
      <c r="B12" s="30">
        <f t="shared" ref="B12:J12" si="4">B71+B117+B156+B205</f>
        <v>30</v>
      </c>
      <c r="C12" s="30">
        <f t="shared" si="4"/>
        <v>151</v>
      </c>
      <c r="D12" s="30">
        <f t="shared" si="4"/>
        <v>1060</v>
      </c>
      <c r="E12" s="30">
        <f t="shared" si="4"/>
        <v>1</v>
      </c>
      <c r="F12" s="30">
        <f t="shared" si="4"/>
        <v>6</v>
      </c>
      <c r="G12" s="30">
        <f t="shared" si="4"/>
        <v>39</v>
      </c>
      <c r="H12" s="30">
        <f t="shared" si="4"/>
        <v>0</v>
      </c>
      <c r="I12" s="30">
        <f t="shared" si="4"/>
        <v>0</v>
      </c>
      <c r="J12" s="31">
        <f t="shared" si="4"/>
        <v>0</v>
      </c>
      <c r="K12" s="32"/>
    </row>
    <row r="13" spans="1:62" customFormat="1" ht="21" customHeight="1" x14ac:dyDescent="0.25">
      <c r="A13" s="29" t="s">
        <v>57</v>
      </c>
      <c r="B13" s="31">
        <f t="shared" ref="B13:I13" si="5">+B157</f>
        <v>1</v>
      </c>
      <c r="C13" s="31">
        <f t="shared" si="5"/>
        <v>9</v>
      </c>
      <c r="D13" s="31">
        <f t="shared" si="5"/>
        <v>132</v>
      </c>
      <c r="E13" s="31">
        <f t="shared" si="5"/>
        <v>0</v>
      </c>
      <c r="F13" s="31">
        <f t="shared" si="5"/>
        <v>0</v>
      </c>
      <c r="G13" s="31">
        <f t="shared" si="5"/>
        <v>0</v>
      </c>
      <c r="H13" s="31">
        <f t="shared" si="5"/>
        <v>0</v>
      </c>
      <c r="I13" s="31">
        <f t="shared" si="5"/>
        <v>0</v>
      </c>
      <c r="J13" s="31">
        <f>+J157</f>
        <v>0</v>
      </c>
      <c r="K13" s="26"/>
    </row>
    <row r="14" spans="1:62" customFormat="1" ht="21" customHeight="1" x14ac:dyDescent="0.25">
      <c r="A14" s="29" t="s">
        <v>61</v>
      </c>
      <c r="B14" s="31">
        <f t="shared" ref="B14:I14" si="6">B206</f>
        <v>1</v>
      </c>
      <c r="C14" s="31">
        <f t="shared" si="6"/>
        <v>6</v>
      </c>
      <c r="D14" s="31">
        <f t="shared" si="6"/>
        <v>212</v>
      </c>
      <c r="E14" s="31">
        <f t="shared" si="6"/>
        <v>0</v>
      </c>
      <c r="F14" s="31">
        <f t="shared" si="6"/>
        <v>0</v>
      </c>
      <c r="G14" s="31">
        <f t="shared" si="6"/>
        <v>0</v>
      </c>
      <c r="H14" s="31">
        <f t="shared" si="6"/>
        <v>0</v>
      </c>
      <c r="I14" s="31">
        <f t="shared" si="6"/>
        <v>0</v>
      </c>
      <c r="J14" s="31">
        <f>J206</f>
        <v>0</v>
      </c>
      <c r="K14" s="26"/>
    </row>
    <row r="15" spans="1:62" customFormat="1" ht="27.95" customHeight="1" x14ac:dyDescent="0.25">
      <c r="A15" s="33" t="s">
        <v>49</v>
      </c>
      <c r="B15" s="24">
        <f t="shared" ref="B15:D15" si="7">+B16+B42</f>
        <v>2032</v>
      </c>
      <c r="C15" s="24">
        <f t="shared" si="7"/>
        <v>6855</v>
      </c>
      <c r="D15" s="24">
        <f t="shared" si="7"/>
        <v>98463</v>
      </c>
      <c r="E15" s="24">
        <f t="shared" ref="E15:J15" si="8">+E16+E42</f>
        <v>159</v>
      </c>
      <c r="F15" s="24">
        <f t="shared" si="8"/>
        <v>1155</v>
      </c>
      <c r="G15" s="24">
        <f t="shared" si="8"/>
        <v>17528</v>
      </c>
      <c r="H15" s="24">
        <f t="shared" si="8"/>
        <v>158</v>
      </c>
      <c r="I15" s="24">
        <f t="shared" si="8"/>
        <v>8823</v>
      </c>
      <c r="J15" s="25">
        <f t="shared" si="8"/>
        <v>154687</v>
      </c>
      <c r="K15" s="26"/>
    </row>
    <row r="16" spans="1:62" customFormat="1" ht="24" customHeight="1" x14ac:dyDescent="0.25">
      <c r="A16" s="28" t="s">
        <v>49</v>
      </c>
      <c r="B16" s="24">
        <f>SUM(B17:B41)</f>
        <v>1938</v>
      </c>
      <c r="C16" s="24">
        <f t="shared" ref="C16:D16" si="9">SUM(C17:C41)</f>
        <v>6320</v>
      </c>
      <c r="D16" s="24">
        <f t="shared" si="9"/>
        <v>89445</v>
      </c>
      <c r="E16" s="24">
        <f>SUM(E17:E41)</f>
        <v>147</v>
      </c>
      <c r="F16" s="24">
        <f t="shared" ref="F16:G16" si="10">SUM(F17:F41)</f>
        <v>999</v>
      </c>
      <c r="G16" s="24">
        <f t="shared" si="10"/>
        <v>15140</v>
      </c>
      <c r="H16" s="24">
        <f>SUM(H17:H41)</f>
        <v>154</v>
      </c>
      <c r="I16" s="24">
        <f>SUM(I17:I41)</f>
        <v>8759</v>
      </c>
      <c r="J16" s="25">
        <f>SUM(J17:J41)</f>
        <v>154241</v>
      </c>
      <c r="K16" s="26"/>
    </row>
    <row r="17" spans="1:11" customFormat="1" ht="21" customHeight="1" x14ac:dyDescent="0.25">
      <c r="A17" s="29" t="s">
        <v>12</v>
      </c>
      <c r="B17" s="30">
        <f t="shared" ref="B17:J17" si="11">B74+B120+B160+B209</f>
        <v>147</v>
      </c>
      <c r="C17" s="30">
        <f t="shared" si="11"/>
        <v>551</v>
      </c>
      <c r="D17" s="30">
        <f t="shared" si="11"/>
        <v>10709</v>
      </c>
      <c r="E17" s="30">
        <f t="shared" si="11"/>
        <v>2</v>
      </c>
      <c r="F17" s="30">
        <f t="shared" si="11"/>
        <v>24</v>
      </c>
      <c r="G17" s="30">
        <f t="shared" si="11"/>
        <v>519</v>
      </c>
      <c r="H17" s="30">
        <f t="shared" si="11"/>
        <v>0</v>
      </c>
      <c r="I17" s="30">
        <f t="shared" si="11"/>
        <v>0</v>
      </c>
      <c r="J17" s="31">
        <f t="shared" si="11"/>
        <v>0</v>
      </c>
      <c r="K17" s="26"/>
    </row>
    <row r="18" spans="1:11" customFormat="1" ht="21" customHeight="1" x14ac:dyDescent="0.25">
      <c r="A18" s="29" t="s">
        <v>54</v>
      </c>
      <c r="B18" s="30">
        <f t="shared" ref="B18:J18" si="12">B75+B121+B161+B210</f>
        <v>18</v>
      </c>
      <c r="C18" s="30">
        <f t="shared" si="12"/>
        <v>46</v>
      </c>
      <c r="D18" s="30">
        <f t="shared" si="12"/>
        <v>240</v>
      </c>
      <c r="E18" s="30">
        <f t="shared" si="12"/>
        <v>0</v>
      </c>
      <c r="F18" s="30">
        <f t="shared" si="12"/>
        <v>0</v>
      </c>
      <c r="G18" s="30">
        <f t="shared" si="12"/>
        <v>0</v>
      </c>
      <c r="H18" s="30">
        <f t="shared" si="12"/>
        <v>0</v>
      </c>
      <c r="I18" s="30">
        <f t="shared" si="12"/>
        <v>0</v>
      </c>
      <c r="J18" s="31">
        <f t="shared" si="12"/>
        <v>0</v>
      </c>
      <c r="K18" s="26"/>
    </row>
    <row r="19" spans="1:11" customFormat="1" ht="21" customHeight="1" x14ac:dyDescent="0.25">
      <c r="A19" s="29" t="s">
        <v>58</v>
      </c>
      <c r="B19" s="31">
        <f t="shared" ref="B19:I19" si="13">+B211</f>
        <v>0</v>
      </c>
      <c r="C19" s="31">
        <f t="shared" si="13"/>
        <v>0</v>
      </c>
      <c r="D19" s="31">
        <f t="shared" si="13"/>
        <v>0</v>
      </c>
      <c r="E19" s="31">
        <f t="shared" si="13"/>
        <v>0</v>
      </c>
      <c r="F19" s="31">
        <f t="shared" si="13"/>
        <v>0</v>
      </c>
      <c r="G19" s="31">
        <f t="shared" si="13"/>
        <v>0</v>
      </c>
      <c r="H19" s="31">
        <f t="shared" si="13"/>
        <v>1</v>
      </c>
      <c r="I19" s="31">
        <f t="shared" si="13"/>
        <v>470</v>
      </c>
      <c r="J19" s="31">
        <f>+J211</f>
        <v>25198</v>
      </c>
      <c r="K19" s="26"/>
    </row>
    <row r="20" spans="1:11" customFormat="1" ht="21" customHeight="1" x14ac:dyDescent="0.25">
      <c r="A20" s="29" t="s">
        <v>27</v>
      </c>
      <c r="B20" s="31">
        <f t="shared" ref="B20:J20" si="14">B76+B212</f>
        <v>0</v>
      </c>
      <c r="C20" s="31">
        <f t="shared" si="14"/>
        <v>0</v>
      </c>
      <c r="D20" s="31">
        <f t="shared" si="14"/>
        <v>0</v>
      </c>
      <c r="E20" s="31">
        <f t="shared" si="14"/>
        <v>0</v>
      </c>
      <c r="F20" s="31">
        <f t="shared" si="14"/>
        <v>0</v>
      </c>
      <c r="G20" s="31">
        <f t="shared" si="14"/>
        <v>0</v>
      </c>
      <c r="H20" s="31">
        <f t="shared" si="14"/>
        <v>2</v>
      </c>
      <c r="I20" s="31">
        <f t="shared" si="14"/>
        <v>592</v>
      </c>
      <c r="J20" s="31">
        <f t="shared" si="14"/>
        <v>9538</v>
      </c>
      <c r="K20" s="26"/>
    </row>
    <row r="21" spans="1:11" customFormat="1" ht="21" customHeight="1" x14ac:dyDescent="0.25">
      <c r="A21" s="29" t="s">
        <v>28</v>
      </c>
      <c r="B21" s="30">
        <f t="shared" ref="B21:J21" si="15">B77+B122+B162+B213</f>
        <v>77</v>
      </c>
      <c r="C21" s="30">
        <f t="shared" si="15"/>
        <v>187</v>
      </c>
      <c r="D21" s="30">
        <f t="shared" si="15"/>
        <v>1431</v>
      </c>
      <c r="E21" s="30">
        <f t="shared" si="15"/>
        <v>0</v>
      </c>
      <c r="F21" s="30">
        <f t="shared" si="15"/>
        <v>0</v>
      </c>
      <c r="G21" s="30">
        <f t="shared" si="15"/>
        <v>0</v>
      </c>
      <c r="H21" s="30">
        <f t="shared" si="15"/>
        <v>0</v>
      </c>
      <c r="I21" s="30">
        <f t="shared" si="15"/>
        <v>0</v>
      </c>
      <c r="J21" s="31">
        <f t="shared" si="15"/>
        <v>0</v>
      </c>
      <c r="K21" s="26"/>
    </row>
    <row r="22" spans="1:11" customFormat="1" ht="21" customHeight="1" x14ac:dyDescent="0.25">
      <c r="A22" s="29" t="s">
        <v>62</v>
      </c>
      <c r="B22" s="31">
        <f t="shared" ref="B22:I22" si="16">+B214</f>
        <v>27</v>
      </c>
      <c r="C22" s="31">
        <f t="shared" si="16"/>
        <v>78</v>
      </c>
      <c r="D22" s="31">
        <f t="shared" si="16"/>
        <v>1029</v>
      </c>
      <c r="E22" s="31">
        <f t="shared" si="16"/>
        <v>0</v>
      </c>
      <c r="F22" s="31">
        <f t="shared" si="16"/>
        <v>0</v>
      </c>
      <c r="G22" s="31">
        <f t="shared" si="16"/>
        <v>0</v>
      </c>
      <c r="H22" s="31">
        <f t="shared" si="16"/>
        <v>0</v>
      </c>
      <c r="I22" s="31">
        <f t="shared" si="16"/>
        <v>0</v>
      </c>
      <c r="J22" s="31">
        <f>+J214</f>
        <v>0</v>
      </c>
      <c r="K22" s="26"/>
    </row>
    <row r="23" spans="1:11" customFormat="1" ht="21" customHeight="1" x14ac:dyDescent="0.25">
      <c r="A23" s="29" t="s">
        <v>29</v>
      </c>
      <c r="B23" s="31">
        <f t="shared" ref="B23:J23" si="17">B78+B123+B163</f>
        <v>46</v>
      </c>
      <c r="C23" s="31">
        <f t="shared" si="17"/>
        <v>116</v>
      </c>
      <c r="D23" s="31">
        <f t="shared" si="17"/>
        <v>923</v>
      </c>
      <c r="E23" s="31">
        <f t="shared" si="17"/>
        <v>0</v>
      </c>
      <c r="F23" s="31">
        <f t="shared" si="17"/>
        <v>0</v>
      </c>
      <c r="G23" s="31">
        <f t="shared" si="17"/>
        <v>0</v>
      </c>
      <c r="H23" s="31">
        <f t="shared" si="17"/>
        <v>1</v>
      </c>
      <c r="I23" s="31">
        <f t="shared" si="17"/>
        <v>6</v>
      </c>
      <c r="J23" s="31">
        <f t="shared" si="17"/>
        <v>53</v>
      </c>
      <c r="K23" s="26"/>
    </row>
    <row r="24" spans="1:11" customFormat="1" ht="21" customHeight="1" x14ac:dyDescent="0.25">
      <c r="A24" s="29" t="s">
        <v>30</v>
      </c>
      <c r="B24" s="30">
        <f t="shared" ref="B24:J24" si="18">B79+B124+B164+B215</f>
        <v>1</v>
      </c>
      <c r="C24" s="30">
        <f t="shared" si="18"/>
        <v>5</v>
      </c>
      <c r="D24" s="30">
        <f t="shared" si="18"/>
        <v>30</v>
      </c>
      <c r="E24" s="30">
        <f t="shared" si="18"/>
        <v>21</v>
      </c>
      <c r="F24" s="30">
        <f t="shared" si="18"/>
        <v>168</v>
      </c>
      <c r="G24" s="30">
        <f t="shared" si="18"/>
        <v>3555</v>
      </c>
      <c r="H24" s="30">
        <f t="shared" si="18"/>
        <v>3</v>
      </c>
      <c r="I24" s="30">
        <f t="shared" si="18"/>
        <v>256</v>
      </c>
      <c r="J24" s="31">
        <f t="shared" si="18"/>
        <v>1589</v>
      </c>
      <c r="K24" s="26"/>
    </row>
    <row r="25" spans="1:11" customFormat="1" ht="21" customHeight="1" x14ac:dyDescent="0.25">
      <c r="A25" s="29" t="s">
        <v>59</v>
      </c>
      <c r="B25" s="31">
        <f t="shared" ref="B25:J25" si="19">B165+B216</f>
        <v>1</v>
      </c>
      <c r="C25" s="31">
        <f t="shared" si="19"/>
        <v>2</v>
      </c>
      <c r="D25" s="31">
        <f t="shared" si="19"/>
        <v>9</v>
      </c>
      <c r="E25" s="31">
        <f t="shared" si="19"/>
        <v>0</v>
      </c>
      <c r="F25" s="31">
        <f t="shared" si="19"/>
        <v>0</v>
      </c>
      <c r="G25" s="31">
        <f t="shared" si="19"/>
        <v>0</v>
      </c>
      <c r="H25" s="31">
        <f t="shared" si="19"/>
        <v>0</v>
      </c>
      <c r="I25" s="31">
        <f t="shared" si="19"/>
        <v>0</v>
      </c>
      <c r="J25" s="31">
        <f t="shared" si="19"/>
        <v>0</v>
      </c>
      <c r="K25" s="26"/>
    </row>
    <row r="26" spans="1:11" customFormat="1" ht="21" customHeight="1" x14ac:dyDescent="0.25">
      <c r="A26" s="29" t="s">
        <v>31</v>
      </c>
      <c r="B26" s="30">
        <f t="shared" ref="B26:J26" si="20">B80+B125+B166+B217</f>
        <v>30</v>
      </c>
      <c r="C26" s="30">
        <f t="shared" si="20"/>
        <v>88</v>
      </c>
      <c r="D26" s="30">
        <f t="shared" si="20"/>
        <v>678</v>
      </c>
      <c r="E26" s="30">
        <f t="shared" si="20"/>
        <v>0</v>
      </c>
      <c r="F26" s="30">
        <f t="shared" si="20"/>
        <v>0</v>
      </c>
      <c r="G26" s="30">
        <f t="shared" si="20"/>
        <v>0</v>
      </c>
      <c r="H26" s="30">
        <f t="shared" si="20"/>
        <v>6</v>
      </c>
      <c r="I26" s="30">
        <f t="shared" si="20"/>
        <v>255</v>
      </c>
      <c r="J26" s="31">
        <f t="shared" si="20"/>
        <v>1147</v>
      </c>
      <c r="K26" s="26"/>
    </row>
    <row r="27" spans="1:11" customFormat="1" ht="21" customHeight="1" x14ac:dyDescent="0.25">
      <c r="A27" s="29" t="s">
        <v>32</v>
      </c>
      <c r="B27" s="30">
        <f t="shared" ref="B27:J27" si="21">B81+B126+B167+B218</f>
        <v>11</v>
      </c>
      <c r="C27" s="30">
        <f t="shared" si="21"/>
        <v>49</v>
      </c>
      <c r="D27" s="30">
        <f t="shared" si="21"/>
        <v>1172</v>
      </c>
      <c r="E27" s="30">
        <f t="shared" si="21"/>
        <v>0</v>
      </c>
      <c r="F27" s="30">
        <f t="shared" si="21"/>
        <v>0</v>
      </c>
      <c r="G27" s="30">
        <f t="shared" si="21"/>
        <v>0</v>
      </c>
      <c r="H27" s="30">
        <f t="shared" si="21"/>
        <v>4</v>
      </c>
      <c r="I27" s="30">
        <f t="shared" si="21"/>
        <v>994</v>
      </c>
      <c r="J27" s="31">
        <f t="shared" si="21"/>
        <v>16269</v>
      </c>
      <c r="K27" s="26"/>
    </row>
    <row r="28" spans="1:11" customFormat="1" ht="21" customHeight="1" x14ac:dyDescent="0.25">
      <c r="A28" s="29" t="s">
        <v>33</v>
      </c>
      <c r="B28" s="30">
        <f t="shared" ref="B28:J28" si="22">B82+B127+B168+B219</f>
        <v>153</v>
      </c>
      <c r="C28" s="30">
        <f t="shared" si="22"/>
        <v>521</v>
      </c>
      <c r="D28" s="30">
        <f t="shared" si="22"/>
        <v>6656</v>
      </c>
      <c r="E28" s="30">
        <f t="shared" si="22"/>
        <v>42</v>
      </c>
      <c r="F28" s="30">
        <f t="shared" si="22"/>
        <v>319</v>
      </c>
      <c r="G28" s="30">
        <f t="shared" si="22"/>
        <v>6229</v>
      </c>
      <c r="H28" s="30">
        <f t="shared" si="22"/>
        <v>2</v>
      </c>
      <c r="I28" s="30">
        <f t="shared" si="22"/>
        <v>33</v>
      </c>
      <c r="J28" s="31">
        <f t="shared" si="22"/>
        <v>481</v>
      </c>
      <c r="K28" s="26"/>
    </row>
    <row r="29" spans="1:11" customFormat="1" ht="21" customHeight="1" x14ac:dyDescent="0.25">
      <c r="A29" s="29" t="s">
        <v>34</v>
      </c>
      <c r="B29" s="30">
        <f t="shared" ref="B29:J29" si="23">B83+B128+B169+B220</f>
        <v>432</v>
      </c>
      <c r="C29" s="30">
        <f t="shared" si="23"/>
        <v>1502</v>
      </c>
      <c r="D29" s="30">
        <f t="shared" si="23"/>
        <v>21096</v>
      </c>
      <c r="E29" s="30">
        <f t="shared" si="23"/>
        <v>0</v>
      </c>
      <c r="F29" s="30">
        <f t="shared" si="23"/>
        <v>0</v>
      </c>
      <c r="G29" s="30">
        <f t="shared" si="23"/>
        <v>0</v>
      </c>
      <c r="H29" s="30">
        <f t="shared" si="23"/>
        <v>78</v>
      </c>
      <c r="I29" s="30">
        <f t="shared" si="23"/>
        <v>2060</v>
      </c>
      <c r="J29" s="31">
        <f t="shared" si="23"/>
        <v>23527</v>
      </c>
      <c r="K29" s="26"/>
    </row>
    <row r="30" spans="1:11" customFormat="1" ht="21" customHeight="1" x14ac:dyDescent="0.25">
      <c r="A30" s="29" t="s">
        <v>35</v>
      </c>
      <c r="B30" s="30">
        <f t="shared" ref="B30:J30" si="24">B84+B129+B170+B221</f>
        <v>30</v>
      </c>
      <c r="C30" s="30">
        <f t="shared" si="24"/>
        <v>79</v>
      </c>
      <c r="D30" s="30">
        <f t="shared" si="24"/>
        <v>615</v>
      </c>
      <c r="E30" s="30">
        <f t="shared" si="24"/>
        <v>0</v>
      </c>
      <c r="F30" s="30">
        <f t="shared" si="24"/>
        <v>0</v>
      </c>
      <c r="G30" s="30">
        <f t="shared" si="24"/>
        <v>0</v>
      </c>
      <c r="H30" s="30">
        <f t="shared" si="24"/>
        <v>4</v>
      </c>
      <c r="I30" s="30">
        <f t="shared" si="24"/>
        <v>516</v>
      </c>
      <c r="J30" s="31">
        <f t="shared" si="24"/>
        <v>2731</v>
      </c>
      <c r="K30" s="26"/>
    </row>
    <row r="31" spans="1:11" customFormat="1" ht="21" customHeight="1" x14ac:dyDescent="0.25">
      <c r="A31" s="29" t="s">
        <v>36</v>
      </c>
      <c r="B31" s="30">
        <f t="shared" ref="B31:J31" si="25">B85+B130+B171+B222</f>
        <v>529</v>
      </c>
      <c r="C31" s="30">
        <f t="shared" si="25"/>
        <v>1553</v>
      </c>
      <c r="D31" s="30">
        <f t="shared" si="25"/>
        <v>19883</v>
      </c>
      <c r="E31" s="30">
        <f t="shared" si="25"/>
        <v>80</v>
      </c>
      <c r="F31" s="30">
        <f t="shared" si="25"/>
        <v>480</v>
      </c>
      <c r="G31" s="30">
        <f t="shared" si="25"/>
        <v>4736</v>
      </c>
      <c r="H31" s="30">
        <f t="shared" si="25"/>
        <v>17</v>
      </c>
      <c r="I31" s="30">
        <f t="shared" si="25"/>
        <v>345</v>
      </c>
      <c r="J31" s="31">
        <f t="shared" si="25"/>
        <v>7338</v>
      </c>
      <c r="K31" s="26"/>
    </row>
    <row r="32" spans="1:11" customFormat="1" ht="21" customHeight="1" x14ac:dyDescent="0.25">
      <c r="A32" s="29" t="s">
        <v>37</v>
      </c>
      <c r="B32" s="31">
        <f t="shared" ref="B32:J32" si="26">B86+B172+B224</f>
        <v>2</v>
      </c>
      <c r="C32" s="31">
        <f t="shared" si="26"/>
        <v>5</v>
      </c>
      <c r="D32" s="31">
        <f t="shared" si="26"/>
        <v>15</v>
      </c>
      <c r="E32" s="31">
        <f t="shared" si="26"/>
        <v>0</v>
      </c>
      <c r="F32" s="31">
        <f t="shared" si="26"/>
        <v>0</v>
      </c>
      <c r="G32" s="31">
        <f t="shared" si="26"/>
        <v>0</v>
      </c>
      <c r="H32" s="31">
        <f t="shared" si="26"/>
        <v>3</v>
      </c>
      <c r="I32" s="31">
        <f t="shared" si="26"/>
        <v>149</v>
      </c>
      <c r="J32" s="31">
        <f t="shared" si="26"/>
        <v>1722</v>
      </c>
      <c r="K32" s="26"/>
    </row>
    <row r="33" spans="1:12" customFormat="1" ht="21" customHeight="1" x14ac:dyDescent="0.25">
      <c r="A33" s="29" t="s">
        <v>38</v>
      </c>
      <c r="B33" s="30">
        <f t="shared" ref="B33:J33" si="27">B87+B131+B173+B225</f>
        <v>63</v>
      </c>
      <c r="C33" s="30">
        <f t="shared" si="27"/>
        <v>210</v>
      </c>
      <c r="D33" s="30">
        <f t="shared" si="27"/>
        <v>3073</v>
      </c>
      <c r="E33" s="30">
        <f t="shared" si="27"/>
        <v>0</v>
      </c>
      <c r="F33" s="30">
        <f t="shared" si="27"/>
        <v>0</v>
      </c>
      <c r="G33" s="30">
        <f t="shared" si="27"/>
        <v>0</v>
      </c>
      <c r="H33" s="30">
        <f t="shared" si="27"/>
        <v>2</v>
      </c>
      <c r="I33" s="30">
        <f t="shared" si="27"/>
        <v>104</v>
      </c>
      <c r="J33" s="31">
        <f t="shared" si="27"/>
        <v>354</v>
      </c>
      <c r="K33" s="26"/>
    </row>
    <row r="34" spans="1:12" customFormat="1" ht="21" customHeight="1" x14ac:dyDescent="0.25">
      <c r="A34" s="29" t="s">
        <v>39</v>
      </c>
      <c r="B34" s="31">
        <f t="shared" ref="B34:I34" si="28">+B226</f>
        <v>1</v>
      </c>
      <c r="C34" s="31">
        <f t="shared" si="28"/>
        <v>5</v>
      </c>
      <c r="D34" s="31">
        <f t="shared" si="28"/>
        <v>244</v>
      </c>
      <c r="E34" s="31">
        <f t="shared" si="28"/>
        <v>0</v>
      </c>
      <c r="F34" s="31">
        <f t="shared" si="28"/>
        <v>0</v>
      </c>
      <c r="G34" s="31">
        <f t="shared" si="28"/>
        <v>0</v>
      </c>
      <c r="H34" s="31">
        <f t="shared" si="28"/>
        <v>1</v>
      </c>
      <c r="I34" s="31">
        <f t="shared" si="28"/>
        <v>351</v>
      </c>
      <c r="J34" s="31">
        <f>+J226</f>
        <v>5557</v>
      </c>
      <c r="K34" s="26"/>
    </row>
    <row r="35" spans="1:12" customFormat="1" ht="21" customHeight="1" x14ac:dyDescent="0.25">
      <c r="A35" s="29" t="s">
        <v>40</v>
      </c>
      <c r="B35" s="31">
        <f t="shared" ref="B35:J35" si="29">B88+B227</f>
        <v>1</v>
      </c>
      <c r="C35" s="31">
        <f t="shared" si="29"/>
        <v>4</v>
      </c>
      <c r="D35" s="31">
        <f t="shared" si="29"/>
        <v>24</v>
      </c>
      <c r="E35" s="31">
        <f t="shared" si="29"/>
        <v>0</v>
      </c>
      <c r="F35" s="31">
        <f t="shared" si="29"/>
        <v>0</v>
      </c>
      <c r="G35" s="31">
        <f t="shared" si="29"/>
        <v>0</v>
      </c>
      <c r="H35" s="31">
        <f t="shared" si="29"/>
        <v>4</v>
      </c>
      <c r="I35" s="31">
        <f t="shared" si="29"/>
        <v>509</v>
      </c>
      <c r="J35" s="31">
        <f t="shared" si="29"/>
        <v>3045</v>
      </c>
      <c r="K35" s="26"/>
    </row>
    <row r="36" spans="1:12" customFormat="1" ht="21" customHeight="1" x14ac:dyDescent="0.25">
      <c r="A36" s="29" t="s">
        <v>63</v>
      </c>
      <c r="B36" s="31">
        <f t="shared" ref="B36:I36" si="30">+B228</f>
        <v>0</v>
      </c>
      <c r="C36" s="31">
        <f t="shared" si="30"/>
        <v>0</v>
      </c>
      <c r="D36" s="31">
        <f t="shared" si="30"/>
        <v>0</v>
      </c>
      <c r="E36" s="31">
        <f t="shared" si="30"/>
        <v>0</v>
      </c>
      <c r="F36" s="31">
        <f t="shared" si="30"/>
        <v>0</v>
      </c>
      <c r="G36" s="31">
        <f t="shared" si="30"/>
        <v>0</v>
      </c>
      <c r="H36" s="31">
        <f t="shared" si="30"/>
        <v>2</v>
      </c>
      <c r="I36" s="31">
        <f t="shared" si="30"/>
        <v>221</v>
      </c>
      <c r="J36" s="31">
        <f>+J228</f>
        <v>7171</v>
      </c>
      <c r="K36" s="26"/>
    </row>
    <row r="37" spans="1:12" customFormat="1" ht="21" customHeight="1" x14ac:dyDescent="0.25">
      <c r="A37" s="29" t="s">
        <v>41</v>
      </c>
      <c r="B37" s="31">
        <f t="shared" ref="B37:I37" si="31">+B229</f>
        <v>0</v>
      </c>
      <c r="C37" s="31">
        <f t="shared" si="31"/>
        <v>0</v>
      </c>
      <c r="D37" s="31">
        <f t="shared" si="31"/>
        <v>0</v>
      </c>
      <c r="E37" s="31">
        <f t="shared" si="31"/>
        <v>0</v>
      </c>
      <c r="F37" s="31">
        <f t="shared" si="31"/>
        <v>0</v>
      </c>
      <c r="G37" s="31">
        <f t="shared" si="31"/>
        <v>0</v>
      </c>
      <c r="H37" s="31">
        <f t="shared" si="31"/>
        <v>8</v>
      </c>
      <c r="I37" s="31">
        <f t="shared" si="31"/>
        <v>1528</v>
      </c>
      <c r="J37" s="31">
        <f>+J229</f>
        <v>39517</v>
      </c>
      <c r="K37" s="26"/>
    </row>
    <row r="38" spans="1:12" customFormat="1" ht="21" customHeight="1" x14ac:dyDescent="0.25">
      <c r="A38" s="29" t="s">
        <v>42</v>
      </c>
      <c r="B38" s="30">
        <f t="shared" ref="B38:J38" si="32">B89+B132+B174+B230</f>
        <v>13</v>
      </c>
      <c r="C38" s="30">
        <f t="shared" si="32"/>
        <v>37</v>
      </c>
      <c r="D38" s="30">
        <f t="shared" si="32"/>
        <v>386</v>
      </c>
      <c r="E38" s="30">
        <f t="shared" si="32"/>
        <v>0</v>
      </c>
      <c r="F38" s="30">
        <f t="shared" si="32"/>
        <v>0</v>
      </c>
      <c r="G38" s="30">
        <f t="shared" si="32"/>
        <v>0</v>
      </c>
      <c r="H38" s="30">
        <f t="shared" si="32"/>
        <v>3</v>
      </c>
      <c r="I38" s="30">
        <f t="shared" si="32"/>
        <v>207</v>
      </c>
      <c r="J38" s="31">
        <f t="shared" si="32"/>
        <v>5437</v>
      </c>
      <c r="K38" s="26"/>
    </row>
    <row r="39" spans="1:12" customFormat="1" ht="21" customHeight="1" x14ac:dyDescent="0.25">
      <c r="A39" s="29" t="s">
        <v>60</v>
      </c>
      <c r="B39" s="31">
        <f t="shared" ref="B39:I39" si="33">+B231</f>
        <v>9</v>
      </c>
      <c r="C39" s="31">
        <f t="shared" si="33"/>
        <v>17</v>
      </c>
      <c r="D39" s="31">
        <f t="shared" si="33"/>
        <v>153</v>
      </c>
      <c r="E39" s="31">
        <f t="shared" si="33"/>
        <v>0</v>
      </c>
      <c r="F39" s="31">
        <f t="shared" si="33"/>
        <v>0</v>
      </c>
      <c r="G39" s="31">
        <f t="shared" si="33"/>
        <v>0</v>
      </c>
      <c r="H39" s="31">
        <f t="shared" si="33"/>
        <v>0</v>
      </c>
      <c r="I39" s="31">
        <f t="shared" si="33"/>
        <v>0</v>
      </c>
      <c r="J39" s="31">
        <f>+J231</f>
        <v>0</v>
      </c>
      <c r="K39" s="26"/>
    </row>
    <row r="40" spans="1:12" customFormat="1" ht="21" customHeight="1" x14ac:dyDescent="0.25">
      <c r="A40" s="29" t="s">
        <v>43</v>
      </c>
      <c r="B40" s="31">
        <f t="shared" ref="B40:J40" si="34">B90+B175+B232</f>
        <v>27</v>
      </c>
      <c r="C40" s="31">
        <f t="shared" si="34"/>
        <v>77</v>
      </c>
      <c r="D40" s="31">
        <f t="shared" si="34"/>
        <v>703</v>
      </c>
      <c r="E40" s="31">
        <f t="shared" si="34"/>
        <v>1</v>
      </c>
      <c r="F40" s="31">
        <f t="shared" si="34"/>
        <v>4</v>
      </c>
      <c r="G40" s="31">
        <f t="shared" si="34"/>
        <v>87</v>
      </c>
      <c r="H40" s="31">
        <f t="shared" si="34"/>
        <v>6</v>
      </c>
      <c r="I40" s="31">
        <f t="shared" si="34"/>
        <v>128</v>
      </c>
      <c r="J40" s="31">
        <f t="shared" si="34"/>
        <v>3171</v>
      </c>
      <c r="K40" s="26"/>
    </row>
    <row r="41" spans="1:12" customFormat="1" ht="21" customHeight="1" x14ac:dyDescent="0.25">
      <c r="A41" s="29" t="s">
        <v>53</v>
      </c>
      <c r="B41" s="30">
        <f t="shared" ref="B41:J41" si="35">B91+B133+B176+B233</f>
        <v>320</v>
      </c>
      <c r="C41" s="30">
        <f t="shared" si="35"/>
        <v>1188</v>
      </c>
      <c r="D41" s="30">
        <f t="shared" si="35"/>
        <v>20376</v>
      </c>
      <c r="E41" s="30">
        <f t="shared" si="35"/>
        <v>1</v>
      </c>
      <c r="F41" s="30">
        <f t="shared" si="35"/>
        <v>4</v>
      </c>
      <c r="G41" s="30">
        <f t="shared" si="35"/>
        <v>14</v>
      </c>
      <c r="H41" s="30">
        <f t="shared" si="35"/>
        <v>7</v>
      </c>
      <c r="I41" s="30">
        <f t="shared" si="35"/>
        <v>35</v>
      </c>
      <c r="J41" s="31">
        <f t="shared" si="35"/>
        <v>396</v>
      </c>
      <c r="K41" s="26"/>
    </row>
    <row r="42" spans="1:12" customFormat="1" ht="27.95" customHeight="1" x14ac:dyDescent="0.25">
      <c r="A42" s="28" t="s">
        <v>52</v>
      </c>
      <c r="B42" s="24">
        <f t="shared" ref="B42:J42" si="36">SUM(B43:B50)</f>
        <v>94</v>
      </c>
      <c r="C42" s="24">
        <f t="shared" si="36"/>
        <v>535</v>
      </c>
      <c r="D42" s="24">
        <f t="shared" si="36"/>
        <v>9018</v>
      </c>
      <c r="E42" s="24">
        <f t="shared" si="36"/>
        <v>12</v>
      </c>
      <c r="F42" s="24">
        <f t="shared" si="36"/>
        <v>156</v>
      </c>
      <c r="G42" s="24">
        <f t="shared" si="36"/>
        <v>2388</v>
      </c>
      <c r="H42" s="24">
        <f t="shared" si="36"/>
        <v>4</v>
      </c>
      <c r="I42" s="24">
        <f t="shared" si="36"/>
        <v>64</v>
      </c>
      <c r="J42" s="25">
        <f t="shared" si="36"/>
        <v>446</v>
      </c>
      <c r="K42" s="26"/>
    </row>
    <row r="43" spans="1:12" customFormat="1" ht="21" customHeight="1" x14ac:dyDescent="0.25">
      <c r="A43" s="34" t="s">
        <v>68</v>
      </c>
      <c r="B43" s="31">
        <f t="shared" ref="B43:J43" si="37">B93+B178+B235</f>
        <v>2</v>
      </c>
      <c r="C43" s="31">
        <f t="shared" si="37"/>
        <v>2</v>
      </c>
      <c r="D43" s="31">
        <f t="shared" si="37"/>
        <v>14</v>
      </c>
      <c r="E43" s="31">
        <f t="shared" si="37"/>
        <v>0</v>
      </c>
      <c r="F43" s="31">
        <f t="shared" si="37"/>
        <v>0</v>
      </c>
      <c r="G43" s="31">
        <f t="shared" si="37"/>
        <v>0</v>
      </c>
      <c r="H43" s="31">
        <f t="shared" si="37"/>
        <v>1</v>
      </c>
      <c r="I43" s="31">
        <f t="shared" si="37"/>
        <v>24</v>
      </c>
      <c r="J43" s="31">
        <f t="shared" si="37"/>
        <v>71</v>
      </c>
      <c r="K43" s="26"/>
    </row>
    <row r="44" spans="1:12" customFormat="1" ht="21" customHeight="1" x14ac:dyDescent="0.25">
      <c r="A44" s="34" t="s">
        <v>45</v>
      </c>
      <c r="B44" s="30">
        <f t="shared" ref="B44:J44" si="38">B94+B135+B179+B236</f>
        <v>8</v>
      </c>
      <c r="C44" s="30">
        <f t="shared" si="38"/>
        <v>12</v>
      </c>
      <c r="D44" s="30">
        <f t="shared" si="38"/>
        <v>121</v>
      </c>
      <c r="E44" s="30">
        <f t="shared" si="38"/>
        <v>0</v>
      </c>
      <c r="F44" s="30">
        <f t="shared" si="38"/>
        <v>0</v>
      </c>
      <c r="G44" s="30">
        <f t="shared" si="38"/>
        <v>0</v>
      </c>
      <c r="H44" s="30">
        <f t="shared" si="38"/>
        <v>2</v>
      </c>
      <c r="I44" s="30">
        <f t="shared" si="38"/>
        <v>26</v>
      </c>
      <c r="J44" s="31">
        <f t="shared" si="38"/>
        <v>362</v>
      </c>
      <c r="K44" s="26"/>
      <c r="L44" s="26"/>
    </row>
    <row r="45" spans="1:12" customFormat="1" ht="21" customHeight="1" x14ac:dyDescent="0.25">
      <c r="A45" s="34" t="s">
        <v>78</v>
      </c>
      <c r="B45" s="31">
        <f t="shared" ref="B45:I45" si="39">B96</f>
        <v>2</v>
      </c>
      <c r="C45" s="31">
        <f t="shared" si="39"/>
        <v>6</v>
      </c>
      <c r="D45" s="31">
        <f t="shared" si="39"/>
        <v>17</v>
      </c>
      <c r="E45" s="31">
        <f t="shared" si="39"/>
        <v>0</v>
      </c>
      <c r="F45" s="31">
        <f t="shared" si="39"/>
        <v>0</v>
      </c>
      <c r="G45" s="31">
        <f t="shared" si="39"/>
        <v>0</v>
      </c>
      <c r="H45" s="31">
        <f t="shared" si="39"/>
        <v>0</v>
      </c>
      <c r="I45" s="31">
        <f t="shared" si="39"/>
        <v>0</v>
      </c>
      <c r="J45" s="31">
        <f>J96</f>
        <v>0</v>
      </c>
      <c r="K45" s="26"/>
      <c r="L45" s="26"/>
    </row>
    <row r="46" spans="1:12" customFormat="1" ht="21" customHeight="1" x14ac:dyDescent="0.25">
      <c r="A46" s="34" t="s">
        <v>46</v>
      </c>
      <c r="B46" s="31">
        <f t="shared" ref="B46:J46" si="40">B97+B181</f>
        <v>1</v>
      </c>
      <c r="C46" s="31">
        <f t="shared" si="40"/>
        <v>4</v>
      </c>
      <c r="D46" s="31">
        <f t="shared" si="40"/>
        <v>16</v>
      </c>
      <c r="E46" s="31">
        <f t="shared" si="40"/>
        <v>0</v>
      </c>
      <c r="F46" s="31">
        <f t="shared" si="40"/>
        <v>0</v>
      </c>
      <c r="G46" s="31">
        <f t="shared" si="40"/>
        <v>0</v>
      </c>
      <c r="H46" s="31">
        <f t="shared" si="40"/>
        <v>1</v>
      </c>
      <c r="I46" s="31">
        <f t="shared" si="40"/>
        <v>14</v>
      </c>
      <c r="J46" s="31">
        <f t="shared" si="40"/>
        <v>13</v>
      </c>
      <c r="K46" s="26"/>
      <c r="L46" s="26"/>
    </row>
    <row r="47" spans="1:12" customFormat="1" ht="21" customHeight="1" x14ac:dyDescent="0.25">
      <c r="A47" s="34" t="s">
        <v>64</v>
      </c>
      <c r="B47" s="31">
        <f t="shared" ref="B47:I47" si="41">B182</f>
        <v>1</v>
      </c>
      <c r="C47" s="31">
        <f t="shared" si="41"/>
        <v>5</v>
      </c>
      <c r="D47" s="31">
        <f t="shared" si="41"/>
        <v>74</v>
      </c>
      <c r="E47" s="31">
        <f t="shared" si="41"/>
        <v>0</v>
      </c>
      <c r="F47" s="31">
        <f t="shared" si="41"/>
        <v>0</v>
      </c>
      <c r="G47" s="31">
        <f t="shared" si="41"/>
        <v>0</v>
      </c>
      <c r="H47" s="31">
        <f t="shared" si="41"/>
        <v>0</v>
      </c>
      <c r="I47" s="31">
        <f t="shared" si="41"/>
        <v>0</v>
      </c>
      <c r="J47" s="31">
        <f>J182</f>
        <v>0</v>
      </c>
      <c r="K47" s="26"/>
      <c r="L47" s="26"/>
    </row>
    <row r="48" spans="1:12" customFormat="1" ht="21" customHeight="1" x14ac:dyDescent="0.25">
      <c r="A48" s="34" t="s">
        <v>65</v>
      </c>
      <c r="B48" s="31">
        <f t="shared" ref="B48:I48" si="42">B183</f>
        <v>1</v>
      </c>
      <c r="C48" s="31">
        <f t="shared" si="42"/>
        <v>5</v>
      </c>
      <c r="D48" s="31">
        <f t="shared" si="42"/>
        <v>41</v>
      </c>
      <c r="E48" s="31">
        <f t="shared" si="42"/>
        <v>0</v>
      </c>
      <c r="F48" s="31">
        <f t="shared" si="42"/>
        <v>0</v>
      </c>
      <c r="G48" s="31">
        <f t="shared" si="42"/>
        <v>0</v>
      </c>
      <c r="H48" s="31">
        <f t="shared" si="42"/>
        <v>0</v>
      </c>
      <c r="I48" s="31">
        <f t="shared" si="42"/>
        <v>0</v>
      </c>
      <c r="J48" s="31">
        <f>J183</f>
        <v>0</v>
      </c>
      <c r="K48" s="26"/>
      <c r="L48" s="26"/>
    </row>
    <row r="49" spans="1:12" customFormat="1" ht="21" customHeight="1" x14ac:dyDescent="0.25">
      <c r="A49" s="34" t="s">
        <v>71</v>
      </c>
      <c r="B49" s="31">
        <f t="shared" ref="B49:J49" si="43">B98+B184+B237</f>
        <v>4</v>
      </c>
      <c r="C49" s="31">
        <f t="shared" si="43"/>
        <v>12</v>
      </c>
      <c r="D49" s="31">
        <f t="shared" si="43"/>
        <v>374</v>
      </c>
      <c r="E49" s="31">
        <f t="shared" si="43"/>
        <v>0</v>
      </c>
      <c r="F49" s="31">
        <f t="shared" si="43"/>
        <v>0</v>
      </c>
      <c r="G49" s="31">
        <f t="shared" si="43"/>
        <v>0</v>
      </c>
      <c r="H49" s="31">
        <f t="shared" si="43"/>
        <v>0</v>
      </c>
      <c r="I49" s="31">
        <f t="shared" si="43"/>
        <v>0</v>
      </c>
      <c r="J49" s="31">
        <f t="shared" si="43"/>
        <v>0</v>
      </c>
      <c r="K49" s="26"/>
      <c r="L49" s="26"/>
    </row>
    <row r="50" spans="1:12" customFormat="1" ht="21" customHeight="1" x14ac:dyDescent="0.25">
      <c r="A50" s="34" t="s">
        <v>47</v>
      </c>
      <c r="B50" s="30">
        <f t="shared" ref="B50:J50" si="44">B99+B136+B185+B238</f>
        <v>75</v>
      </c>
      <c r="C50" s="30">
        <f t="shared" si="44"/>
        <v>489</v>
      </c>
      <c r="D50" s="30">
        <f t="shared" si="44"/>
        <v>8361</v>
      </c>
      <c r="E50" s="30">
        <f t="shared" si="44"/>
        <v>12</v>
      </c>
      <c r="F50" s="30">
        <f t="shared" si="44"/>
        <v>156</v>
      </c>
      <c r="G50" s="30">
        <f t="shared" si="44"/>
        <v>2388</v>
      </c>
      <c r="H50" s="30">
        <f t="shared" si="44"/>
        <v>0</v>
      </c>
      <c r="I50" s="30">
        <f t="shared" si="44"/>
        <v>0</v>
      </c>
      <c r="J50" s="31">
        <f t="shared" si="44"/>
        <v>0</v>
      </c>
      <c r="K50" s="26"/>
      <c r="L50" s="26"/>
    </row>
    <row r="51" spans="1:12" customFormat="1" ht="20.100000000000001" customHeight="1" x14ac:dyDescent="0.25">
      <c r="A51" s="35" t="s">
        <v>13</v>
      </c>
      <c r="B51" s="36">
        <f>+B52+B60</f>
        <v>2482</v>
      </c>
      <c r="C51" s="36">
        <f t="shared" ref="C51:D51" si="45">+C52+C60</f>
        <v>9439</v>
      </c>
      <c r="D51" s="36">
        <f t="shared" si="45"/>
        <v>137366</v>
      </c>
      <c r="E51" s="36">
        <f>+E52+E60</f>
        <v>36</v>
      </c>
      <c r="F51" s="36">
        <f t="shared" ref="F51:J51" si="46">+F52+F60</f>
        <v>287</v>
      </c>
      <c r="G51" s="36">
        <f t="shared" si="46"/>
        <v>5791</v>
      </c>
      <c r="H51" s="36">
        <f t="shared" si="46"/>
        <v>41</v>
      </c>
      <c r="I51" s="36">
        <f t="shared" si="46"/>
        <v>1254</v>
      </c>
      <c r="J51" s="36">
        <f t="shared" si="46"/>
        <v>19204</v>
      </c>
      <c r="K51" s="26"/>
      <c r="L51" s="26"/>
    </row>
    <row r="52" spans="1:12" customFormat="1" ht="20.100000000000001" customHeight="1" x14ac:dyDescent="0.25">
      <c r="A52" s="28" t="s">
        <v>14</v>
      </c>
      <c r="B52" s="24">
        <f t="shared" ref="B52:D52" si="47">SUM(B53:B59)</f>
        <v>942</v>
      </c>
      <c r="C52" s="24">
        <f t="shared" si="47"/>
        <v>3422</v>
      </c>
      <c r="D52" s="24">
        <f t="shared" si="47"/>
        <v>46226</v>
      </c>
      <c r="E52" s="24">
        <f t="shared" ref="E52:J52" si="48">SUM(E53:E59)</f>
        <v>36</v>
      </c>
      <c r="F52" s="24">
        <f t="shared" si="48"/>
        <v>287</v>
      </c>
      <c r="G52" s="24">
        <f t="shared" si="48"/>
        <v>5791</v>
      </c>
      <c r="H52" s="24">
        <f t="shared" si="48"/>
        <v>37</v>
      </c>
      <c r="I52" s="24">
        <f t="shared" si="48"/>
        <v>1155</v>
      </c>
      <c r="J52" s="25">
        <f t="shared" si="48"/>
        <v>17307</v>
      </c>
      <c r="K52" s="26"/>
      <c r="L52" s="26"/>
    </row>
    <row r="53" spans="1:12" customFormat="1" ht="21" customHeight="1" x14ac:dyDescent="0.25">
      <c r="A53" s="29" t="s">
        <v>69</v>
      </c>
      <c r="B53" s="30">
        <f t="shared" ref="B53:J53" si="49">B102+B139+B188+B241</f>
        <v>7</v>
      </c>
      <c r="C53" s="30">
        <f t="shared" si="49"/>
        <v>21</v>
      </c>
      <c r="D53" s="30">
        <f t="shared" si="49"/>
        <v>213</v>
      </c>
      <c r="E53" s="30">
        <f t="shared" si="49"/>
        <v>0</v>
      </c>
      <c r="F53" s="30">
        <f t="shared" si="49"/>
        <v>0</v>
      </c>
      <c r="G53" s="30">
        <f t="shared" si="49"/>
        <v>0</v>
      </c>
      <c r="H53" s="30">
        <f t="shared" si="49"/>
        <v>0</v>
      </c>
      <c r="I53" s="30">
        <f t="shared" si="49"/>
        <v>0</v>
      </c>
      <c r="J53" s="31">
        <f t="shared" si="49"/>
        <v>0</v>
      </c>
      <c r="K53" s="26"/>
      <c r="L53" s="26"/>
    </row>
    <row r="54" spans="1:12" customFormat="1" ht="21" customHeight="1" x14ac:dyDescent="0.25">
      <c r="A54" s="29" t="s">
        <v>66</v>
      </c>
      <c r="B54" s="31">
        <f t="shared" ref="B54:I54" si="50">B103+B189</f>
        <v>35</v>
      </c>
      <c r="C54" s="31">
        <f t="shared" si="50"/>
        <v>127</v>
      </c>
      <c r="D54" s="31">
        <f t="shared" si="50"/>
        <v>3063</v>
      </c>
      <c r="E54" s="31">
        <f t="shared" si="50"/>
        <v>0</v>
      </c>
      <c r="F54" s="31">
        <f t="shared" si="50"/>
        <v>0</v>
      </c>
      <c r="G54" s="31">
        <f t="shared" si="50"/>
        <v>0</v>
      </c>
      <c r="H54" s="31">
        <f t="shared" si="50"/>
        <v>0</v>
      </c>
      <c r="I54" s="31">
        <f t="shared" si="50"/>
        <v>0</v>
      </c>
      <c r="J54" s="31">
        <f>J103+J189</f>
        <v>0</v>
      </c>
      <c r="K54" s="26"/>
      <c r="L54" s="26"/>
    </row>
    <row r="55" spans="1:12" customFormat="1" ht="21" customHeight="1" x14ac:dyDescent="0.25">
      <c r="A55" s="29" t="s">
        <v>15</v>
      </c>
      <c r="B55" s="30">
        <f t="shared" ref="B55:J55" si="51">B104+B140+B190+B242</f>
        <v>248</v>
      </c>
      <c r="C55" s="30">
        <f t="shared" si="51"/>
        <v>896</v>
      </c>
      <c r="D55" s="30">
        <f t="shared" si="51"/>
        <v>12069</v>
      </c>
      <c r="E55" s="30">
        <f t="shared" si="51"/>
        <v>8</v>
      </c>
      <c r="F55" s="30">
        <f t="shared" si="51"/>
        <v>64</v>
      </c>
      <c r="G55" s="30">
        <f t="shared" si="51"/>
        <v>1094</v>
      </c>
      <c r="H55" s="30">
        <f t="shared" si="51"/>
        <v>0</v>
      </c>
      <c r="I55" s="30">
        <f t="shared" si="51"/>
        <v>0</v>
      </c>
      <c r="J55" s="31">
        <f t="shared" si="51"/>
        <v>0</v>
      </c>
      <c r="K55" s="26"/>
      <c r="L55" s="26"/>
    </row>
    <row r="56" spans="1:12" customFormat="1" ht="21" customHeight="1" x14ac:dyDescent="0.25">
      <c r="A56" s="29" t="s">
        <v>16</v>
      </c>
      <c r="B56" s="30">
        <f t="shared" ref="B56:J56" si="52">B105+B141+B191+B243</f>
        <v>572</v>
      </c>
      <c r="C56" s="30">
        <f t="shared" si="52"/>
        <v>2088</v>
      </c>
      <c r="D56" s="30">
        <f t="shared" si="52"/>
        <v>27342</v>
      </c>
      <c r="E56" s="30">
        <f t="shared" si="52"/>
        <v>22</v>
      </c>
      <c r="F56" s="30">
        <f t="shared" si="52"/>
        <v>166</v>
      </c>
      <c r="G56" s="30">
        <f t="shared" si="52"/>
        <v>3443</v>
      </c>
      <c r="H56" s="30">
        <f t="shared" si="52"/>
        <v>3</v>
      </c>
      <c r="I56" s="30">
        <f t="shared" si="52"/>
        <v>195</v>
      </c>
      <c r="J56" s="31">
        <f t="shared" si="52"/>
        <v>477</v>
      </c>
      <c r="K56" s="26"/>
      <c r="L56" s="26"/>
    </row>
    <row r="57" spans="1:12" customFormat="1" ht="21" customHeight="1" x14ac:dyDescent="0.25">
      <c r="A57" s="29" t="s">
        <v>17</v>
      </c>
      <c r="B57" s="31">
        <f t="shared" ref="B57:J57" si="53">B106+B142+B192</f>
        <v>31</v>
      </c>
      <c r="C57" s="31">
        <f t="shared" si="53"/>
        <v>118</v>
      </c>
      <c r="D57" s="31">
        <f t="shared" si="53"/>
        <v>1942</v>
      </c>
      <c r="E57" s="31">
        <f t="shared" si="53"/>
        <v>0</v>
      </c>
      <c r="F57" s="31">
        <f t="shared" si="53"/>
        <v>0</v>
      </c>
      <c r="G57" s="31">
        <f t="shared" si="53"/>
        <v>0</v>
      </c>
      <c r="H57" s="31">
        <f t="shared" si="53"/>
        <v>0</v>
      </c>
      <c r="I57" s="31">
        <f t="shared" si="53"/>
        <v>0</v>
      </c>
      <c r="J57" s="31">
        <f t="shared" si="53"/>
        <v>0</v>
      </c>
      <c r="K57" s="26"/>
      <c r="L57" s="26"/>
    </row>
    <row r="58" spans="1:12" customFormat="1" ht="21" customHeight="1" x14ac:dyDescent="0.25">
      <c r="A58" s="29" t="s">
        <v>18</v>
      </c>
      <c r="B58" s="30">
        <f t="shared" ref="B58:J58" si="54">B107+B143+B193+B244</f>
        <v>4</v>
      </c>
      <c r="C58" s="30">
        <f t="shared" si="54"/>
        <v>26</v>
      </c>
      <c r="D58" s="30">
        <f t="shared" si="54"/>
        <v>757</v>
      </c>
      <c r="E58" s="30">
        <f t="shared" si="54"/>
        <v>6</v>
      </c>
      <c r="F58" s="30">
        <f t="shared" si="54"/>
        <v>57</v>
      </c>
      <c r="G58" s="30">
        <f t="shared" si="54"/>
        <v>1254</v>
      </c>
      <c r="H58" s="30">
        <f t="shared" si="54"/>
        <v>2</v>
      </c>
      <c r="I58" s="30">
        <f t="shared" si="54"/>
        <v>32</v>
      </c>
      <c r="J58" s="31">
        <f t="shared" si="54"/>
        <v>702</v>
      </c>
      <c r="K58" s="26"/>
      <c r="L58" s="26"/>
    </row>
    <row r="59" spans="1:12" customFormat="1" ht="21" customHeight="1" x14ac:dyDescent="0.25">
      <c r="A59" s="29" t="s">
        <v>19</v>
      </c>
      <c r="B59" s="31">
        <f t="shared" ref="B59:J59" si="55">B108+B144+B245</f>
        <v>45</v>
      </c>
      <c r="C59" s="31">
        <f t="shared" si="55"/>
        <v>146</v>
      </c>
      <c r="D59" s="31">
        <f t="shared" si="55"/>
        <v>840</v>
      </c>
      <c r="E59" s="31">
        <f t="shared" si="55"/>
        <v>0</v>
      </c>
      <c r="F59" s="31">
        <f t="shared" si="55"/>
        <v>0</v>
      </c>
      <c r="G59" s="31">
        <f t="shared" si="55"/>
        <v>0</v>
      </c>
      <c r="H59" s="31">
        <f t="shared" si="55"/>
        <v>32</v>
      </c>
      <c r="I59" s="31">
        <f t="shared" si="55"/>
        <v>928</v>
      </c>
      <c r="J59" s="31">
        <f t="shared" si="55"/>
        <v>16128</v>
      </c>
      <c r="K59" s="26"/>
      <c r="L59" s="26"/>
    </row>
    <row r="60" spans="1:12" customFormat="1" ht="20.100000000000001" customHeight="1" x14ac:dyDescent="0.25">
      <c r="A60" s="28" t="s">
        <v>51</v>
      </c>
      <c r="B60" s="24">
        <f t="shared" ref="B60:J60" si="56">SUM(B61:B66)</f>
        <v>1540</v>
      </c>
      <c r="C60" s="24">
        <f t="shared" si="56"/>
        <v>6017</v>
      </c>
      <c r="D60" s="24">
        <f t="shared" si="56"/>
        <v>91140</v>
      </c>
      <c r="E60" s="24">
        <f t="shared" si="56"/>
        <v>0</v>
      </c>
      <c r="F60" s="24">
        <f t="shared" si="56"/>
        <v>0</v>
      </c>
      <c r="G60" s="24">
        <f t="shared" si="56"/>
        <v>0</v>
      </c>
      <c r="H60" s="24">
        <f t="shared" si="56"/>
        <v>4</v>
      </c>
      <c r="I60" s="24">
        <f t="shared" si="56"/>
        <v>99</v>
      </c>
      <c r="J60" s="25">
        <f t="shared" si="56"/>
        <v>1897</v>
      </c>
      <c r="K60" s="26"/>
      <c r="L60" s="26"/>
    </row>
    <row r="61" spans="1:12" customFormat="1" ht="21.95" customHeight="1" x14ac:dyDescent="0.25">
      <c r="A61" s="29" t="s">
        <v>20</v>
      </c>
      <c r="B61" s="30">
        <f t="shared" ref="B61:J61" si="57">B110+B146+B195+B247</f>
        <v>33</v>
      </c>
      <c r="C61" s="30">
        <f t="shared" si="57"/>
        <v>122</v>
      </c>
      <c r="D61" s="30">
        <f t="shared" si="57"/>
        <v>1609</v>
      </c>
      <c r="E61" s="30">
        <f t="shared" si="57"/>
        <v>0</v>
      </c>
      <c r="F61" s="30">
        <f t="shared" si="57"/>
        <v>0</v>
      </c>
      <c r="G61" s="30">
        <f t="shared" si="57"/>
        <v>0</v>
      </c>
      <c r="H61" s="30">
        <f t="shared" si="57"/>
        <v>1</v>
      </c>
      <c r="I61" s="30">
        <f t="shared" si="57"/>
        <v>9</v>
      </c>
      <c r="J61" s="31">
        <f t="shared" si="57"/>
        <v>1163</v>
      </c>
      <c r="K61" s="26"/>
      <c r="L61" s="26"/>
    </row>
    <row r="62" spans="1:12" customFormat="1" ht="21.95" customHeight="1" x14ac:dyDescent="0.25">
      <c r="A62" s="29" t="s">
        <v>21</v>
      </c>
      <c r="B62" s="31">
        <f t="shared" ref="B62:J62" si="58">B147+B196+B248</f>
        <v>116</v>
      </c>
      <c r="C62" s="31">
        <f t="shared" si="58"/>
        <v>414</v>
      </c>
      <c r="D62" s="31">
        <f t="shared" si="58"/>
        <v>6882</v>
      </c>
      <c r="E62" s="31">
        <f t="shared" si="58"/>
        <v>0</v>
      </c>
      <c r="F62" s="31">
        <f t="shared" si="58"/>
        <v>0</v>
      </c>
      <c r="G62" s="31">
        <f t="shared" si="58"/>
        <v>0</v>
      </c>
      <c r="H62" s="31">
        <f t="shared" si="58"/>
        <v>2</v>
      </c>
      <c r="I62" s="31">
        <f t="shared" si="58"/>
        <v>28</v>
      </c>
      <c r="J62" s="31">
        <f t="shared" si="58"/>
        <v>262</v>
      </c>
      <c r="K62" s="26"/>
      <c r="L62" s="26"/>
    </row>
    <row r="63" spans="1:12" customFormat="1" ht="21.95" customHeight="1" x14ac:dyDescent="0.25">
      <c r="A63" s="29" t="s">
        <v>22</v>
      </c>
      <c r="B63" s="31">
        <f t="shared" ref="B63:I63" si="59">B148</f>
        <v>11</v>
      </c>
      <c r="C63" s="31">
        <f t="shared" si="59"/>
        <v>44</v>
      </c>
      <c r="D63" s="31">
        <f t="shared" si="59"/>
        <v>779</v>
      </c>
      <c r="E63" s="31">
        <f t="shared" si="59"/>
        <v>0</v>
      </c>
      <c r="F63" s="31">
        <f t="shared" si="59"/>
        <v>0</v>
      </c>
      <c r="G63" s="31">
        <f t="shared" si="59"/>
        <v>0</v>
      </c>
      <c r="H63" s="31">
        <f t="shared" si="59"/>
        <v>0</v>
      </c>
      <c r="I63" s="31">
        <f t="shared" si="59"/>
        <v>0</v>
      </c>
      <c r="J63" s="31">
        <f>J148</f>
        <v>0</v>
      </c>
      <c r="K63" s="26"/>
      <c r="L63" s="26"/>
    </row>
    <row r="64" spans="1:12" customFormat="1" ht="21.95" customHeight="1" x14ac:dyDescent="0.25">
      <c r="A64" s="29" t="s">
        <v>23</v>
      </c>
      <c r="B64" s="31">
        <f t="shared" ref="B64:J64" si="60">B111+B197+B249</f>
        <v>92</v>
      </c>
      <c r="C64" s="31">
        <f t="shared" si="60"/>
        <v>302</v>
      </c>
      <c r="D64" s="31">
        <f t="shared" si="60"/>
        <v>4760</v>
      </c>
      <c r="E64" s="31">
        <f t="shared" si="60"/>
        <v>0</v>
      </c>
      <c r="F64" s="31">
        <f t="shared" si="60"/>
        <v>0</v>
      </c>
      <c r="G64" s="31">
        <f t="shared" si="60"/>
        <v>0</v>
      </c>
      <c r="H64" s="31">
        <f t="shared" si="60"/>
        <v>0</v>
      </c>
      <c r="I64" s="31">
        <f t="shared" si="60"/>
        <v>0</v>
      </c>
      <c r="J64" s="31">
        <f t="shared" si="60"/>
        <v>0</v>
      </c>
      <c r="K64" s="26"/>
      <c r="L64" s="26"/>
    </row>
    <row r="65" spans="1:12" customFormat="1" ht="21.95" customHeight="1" x14ac:dyDescent="0.25">
      <c r="A65" s="29" t="s">
        <v>24</v>
      </c>
      <c r="B65" s="31">
        <f t="shared" ref="B65:J65" si="61">B112+B149+B198</f>
        <v>1117</v>
      </c>
      <c r="C65" s="31">
        <f t="shared" si="61"/>
        <v>4395</v>
      </c>
      <c r="D65" s="31">
        <f t="shared" si="61"/>
        <v>63608</v>
      </c>
      <c r="E65" s="31">
        <f t="shared" si="61"/>
        <v>0</v>
      </c>
      <c r="F65" s="31">
        <f t="shared" si="61"/>
        <v>0</v>
      </c>
      <c r="G65" s="31">
        <f t="shared" si="61"/>
        <v>0</v>
      </c>
      <c r="H65" s="31">
        <f t="shared" si="61"/>
        <v>0</v>
      </c>
      <c r="I65" s="31">
        <f t="shared" si="61"/>
        <v>0</v>
      </c>
      <c r="J65" s="31">
        <f t="shared" si="61"/>
        <v>0</v>
      </c>
      <c r="K65" s="26"/>
      <c r="L65" s="26"/>
    </row>
    <row r="66" spans="1:12" customFormat="1" ht="21.95" customHeight="1" x14ac:dyDescent="0.25">
      <c r="A66" s="29" t="s">
        <v>25</v>
      </c>
      <c r="B66" s="31">
        <f t="shared" ref="B66:J66" si="62">+B150+B199+B250</f>
        <v>171</v>
      </c>
      <c r="C66" s="31">
        <f t="shared" si="62"/>
        <v>740</v>
      </c>
      <c r="D66" s="31">
        <f t="shared" si="62"/>
        <v>13502</v>
      </c>
      <c r="E66" s="31">
        <f t="shared" si="62"/>
        <v>0</v>
      </c>
      <c r="F66" s="31">
        <f t="shared" si="62"/>
        <v>0</v>
      </c>
      <c r="G66" s="31">
        <f t="shared" si="62"/>
        <v>0</v>
      </c>
      <c r="H66" s="31">
        <f t="shared" si="62"/>
        <v>1</v>
      </c>
      <c r="I66" s="31">
        <f t="shared" si="62"/>
        <v>62</v>
      </c>
      <c r="J66" s="31">
        <f t="shared" si="62"/>
        <v>472</v>
      </c>
      <c r="K66" s="26"/>
      <c r="L66" s="26"/>
    </row>
    <row r="67" spans="1:12" customFormat="1" ht="29.25" customHeight="1" x14ac:dyDescent="0.25">
      <c r="A67" s="33"/>
      <c r="B67" s="38" t="s">
        <v>9</v>
      </c>
      <c r="C67" s="39"/>
      <c r="D67" s="39"/>
      <c r="E67" s="39"/>
      <c r="F67" s="39"/>
      <c r="G67" s="39"/>
      <c r="H67" s="39"/>
      <c r="I67" s="39"/>
      <c r="J67" s="39"/>
      <c r="K67" s="26"/>
      <c r="L67" s="26"/>
    </row>
    <row r="68" spans="1:12" customFormat="1" ht="24.95" customHeight="1" x14ac:dyDescent="0.25">
      <c r="A68" s="23" t="s">
        <v>50</v>
      </c>
      <c r="B68" s="24">
        <f t="shared" ref="B68:J68" si="63">+B69+B72+B100</f>
        <v>1131</v>
      </c>
      <c r="C68" s="24">
        <f t="shared" si="63"/>
        <v>4137</v>
      </c>
      <c r="D68" s="24">
        <f t="shared" si="63"/>
        <v>46471</v>
      </c>
      <c r="E68" s="24">
        <f t="shared" si="63"/>
        <v>42</v>
      </c>
      <c r="F68" s="24">
        <f t="shared" si="63"/>
        <v>343</v>
      </c>
      <c r="G68" s="24">
        <f t="shared" si="63"/>
        <v>7319</v>
      </c>
      <c r="H68" s="24">
        <f t="shared" si="63"/>
        <v>31</v>
      </c>
      <c r="I68" s="24">
        <f t="shared" si="63"/>
        <v>653</v>
      </c>
      <c r="J68" s="25">
        <f t="shared" si="63"/>
        <v>7079</v>
      </c>
      <c r="K68" s="26"/>
    </row>
    <row r="69" spans="1:12" customFormat="1" ht="20.100000000000001" customHeight="1" x14ac:dyDescent="0.25">
      <c r="A69" s="27" t="s">
        <v>48</v>
      </c>
      <c r="B69" s="24">
        <f>+B70</f>
        <v>23</v>
      </c>
      <c r="C69" s="24">
        <f t="shared" ref="C69:J69" si="64">+C70</f>
        <v>118</v>
      </c>
      <c r="D69" s="24">
        <f t="shared" si="64"/>
        <v>682</v>
      </c>
      <c r="E69" s="24">
        <f>+E70</f>
        <v>0</v>
      </c>
      <c r="F69" s="24">
        <f t="shared" si="64"/>
        <v>0</v>
      </c>
      <c r="G69" s="24">
        <f t="shared" si="64"/>
        <v>0</v>
      </c>
      <c r="H69" s="24">
        <f t="shared" si="64"/>
        <v>0</v>
      </c>
      <c r="I69" s="24">
        <f t="shared" si="64"/>
        <v>0</v>
      </c>
      <c r="J69" s="25">
        <f t="shared" si="64"/>
        <v>0</v>
      </c>
      <c r="K69" s="26"/>
    </row>
    <row r="70" spans="1:12" customFormat="1" ht="20.100000000000001" customHeight="1" x14ac:dyDescent="0.25">
      <c r="A70" s="28" t="s">
        <v>48</v>
      </c>
      <c r="B70" s="24">
        <f t="shared" ref="B70:J70" si="65">SUM(B71:B71)</f>
        <v>23</v>
      </c>
      <c r="C70" s="24">
        <f t="shared" si="65"/>
        <v>118</v>
      </c>
      <c r="D70" s="24">
        <f t="shared" si="65"/>
        <v>682</v>
      </c>
      <c r="E70" s="24">
        <f t="shared" si="65"/>
        <v>0</v>
      </c>
      <c r="F70" s="24">
        <f t="shared" si="65"/>
        <v>0</v>
      </c>
      <c r="G70" s="24">
        <f t="shared" si="65"/>
        <v>0</v>
      </c>
      <c r="H70" s="24">
        <f t="shared" si="65"/>
        <v>0</v>
      </c>
      <c r="I70" s="24">
        <f t="shared" si="65"/>
        <v>0</v>
      </c>
      <c r="J70" s="25">
        <f t="shared" si="65"/>
        <v>0</v>
      </c>
      <c r="K70" s="26"/>
    </row>
    <row r="71" spans="1:12" customFormat="1" ht="20.100000000000001" customHeight="1" x14ac:dyDescent="0.25">
      <c r="A71" s="29" t="s">
        <v>26</v>
      </c>
      <c r="B71" s="30">
        <v>23</v>
      </c>
      <c r="C71" s="30">
        <v>118</v>
      </c>
      <c r="D71" s="30">
        <v>682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1">
        <v>0</v>
      </c>
      <c r="K71" s="32"/>
    </row>
    <row r="72" spans="1:12" customFormat="1" ht="20.100000000000001" customHeight="1" x14ac:dyDescent="0.25">
      <c r="A72" s="33" t="s">
        <v>49</v>
      </c>
      <c r="B72" s="24">
        <f t="shared" ref="B72:J72" si="66">+B73+B92</f>
        <v>609</v>
      </c>
      <c r="C72" s="24">
        <f t="shared" si="66"/>
        <v>2226</v>
      </c>
      <c r="D72" s="24">
        <f t="shared" si="66"/>
        <v>27113</v>
      </c>
      <c r="E72" s="24">
        <f t="shared" si="66"/>
        <v>38</v>
      </c>
      <c r="F72" s="24">
        <f t="shared" si="66"/>
        <v>315</v>
      </c>
      <c r="G72" s="24">
        <f t="shared" si="66"/>
        <v>6722</v>
      </c>
      <c r="H72" s="24">
        <f t="shared" si="66"/>
        <v>29</v>
      </c>
      <c r="I72" s="24">
        <f t="shared" si="66"/>
        <v>618</v>
      </c>
      <c r="J72" s="25">
        <f t="shared" si="66"/>
        <v>5419</v>
      </c>
      <c r="K72" s="26"/>
    </row>
    <row r="73" spans="1:12" customFormat="1" ht="20.100000000000001" customHeight="1" x14ac:dyDescent="0.25">
      <c r="A73" s="28" t="s">
        <v>49</v>
      </c>
      <c r="B73" s="24">
        <f t="shared" ref="B73:J73" si="67">SUM(B74:B91)</f>
        <v>566</v>
      </c>
      <c r="C73" s="24">
        <f t="shared" si="67"/>
        <v>1966</v>
      </c>
      <c r="D73" s="24">
        <f t="shared" si="67"/>
        <v>24127</v>
      </c>
      <c r="E73" s="24">
        <f t="shared" si="67"/>
        <v>34</v>
      </c>
      <c r="F73" s="24">
        <f t="shared" si="67"/>
        <v>267</v>
      </c>
      <c r="G73" s="24">
        <f t="shared" si="67"/>
        <v>6135</v>
      </c>
      <c r="H73" s="24">
        <f t="shared" si="67"/>
        <v>28</v>
      </c>
      <c r="I73" s="24">
        <f t="shared" si="67"/>
        <v>604</v>
      </c>
      <c r="J73" s="25">
        <f t="shared" si="67"/>
        <v>5406</v>
      </c>
      <c r="K73" s="26"/>
    </row>
    <row r="74" spans="1:12" customFormat="1" ht="21" customHeight="1" x14ac:dyDescent="0.25">
      <c r="A74" s="29" t="s">
        <v>12</v>
      </c>
      <c r="B74" s="30">
        <v>72</v>
      </c>
      <c r="C74" s="30">
        <v>280</v>
      </c>
      <c r="D74" s="30">
        <v>4555</v>
      </c>
      <c r="E74" s="30">
        <v>2</v>
      </c>
      <c r="F74" s="30">
        <v>24</v>
      </c>
      <c r="G74" s="30">
        <v>519</v>
      </c>
      <c r="H74" s="30">
        <v>0</v>
      </c>
      <c r="I74" s="30">
        <v>0</v>
      </c>
      <c r="J74" s="31">
        <v>0</v>
      </c>
      <c r="K74" s="26"/>
    </row>
    <row r="75" spans="1:12" customFormat="1" ht="21" customHeight="1" x14ac:dyDescent="0.25">
      <c r="A75" s="29" t="s">
        <v>54</v>
      </c>
      <c r="B75" s="30">
        <v>2</v>
      </c>
      <c r="C75" s="30">
        <v>9</v>
      </c>
      <c r="D75" s="30">
        <v>14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1">
        <v>0</v>
      </c>
      <c r="K75" s="26"/>
    </row>
    <row r="76" spans="1:12" customFormat="1" ht="21" customHeight="1" x14ac:dyDescent="0.25">
      <c r="A76" s="29" t="s">
        <v>27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1</v>
      </c>
      <c r="I76" s="30">
        <v>16</v>
      </c>
      <c r="J76" s="31">
        <v>955</v>
      </c>
      <c r="K76" s="26"/>
    </row>
    <row r="77" spans="1:12" customFormat="1" ht="21" customHeight="1" x14ac:dyDescent="0.25">
      <c r="A77" s="29" t="s">
        <v>28</v>
      </c>
      <c r="B77" s="30">
        <v>4</v>
      </c>
      <c r="C77" s="30">
        <v>9</v>
      </c>
      <c r="D77" s="30">
        <v>23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1">
        <v>0</v>
      </c>
      <c r="K77" s="26"/>
    </row>
    <row r="78" spans="1:12" customFormat="1" ht="21" customHeight="1" x14ac:dyDescent="0.25">
      <c r="A78" s="29" t="s">
        <v>29</v>
      </c>
      <c r="B78" s="30">
        <v>10</v>
      </c>
      <c r="C78" s="30">
        <v>24</v>
      </c>
      <c r="D78" s="30">
        <v>211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1">
        <v>0</v>
      </c>
      <c r="K78" s="26"/>
    </row>
    <row r="79" spans="1:12" customFormat="1" ht="21" customHeight="1" x14ac:dyDescent="0.25">
      <c r="A79" s="29" t="s">
        <v>30</v>
      </c>
      <c r="B79" s="30">
        <v>0</v>
      </c>
      <c r="C79" s="30">
        <v>0</v>
      </c>
      <c r="D79" s="30">
        <v>0</v>
      </c>
      <c r="E79" s="30">
        <v>10</v>
      </c>
      <c r="F79" s="30">
        <v>80</v>
      </c>
      <c r="G79" s="30">
        <v>2500</v>
      </c>
      <c r="H79" s="30">
        <v>0</v>
      </c>
      <c r="I79" s="30">
        <v>0</v>
      </c>
      <c r="J79" s="31">
        <v>0</v>
      </c>
      <c r="K79" s="26"/>
    </row>
    <row r="80" spans="1:12" customFormat="1" ht="21" customHeight="1" x14ac:dyDescent="0.25">
      <c r="A80" s="29" t="s">
        <v>31</v>
      </c>
      <c r="B80" s="30">
        <v>10</v>
      </c>
      <c r="C80" s="30">
        <v>30</v>
      </c>
      <c r="D80" s="30">
        <v>143</v>
      </c>
      <c r="E80" s="30">
        <v>0</v>
      </c>
      <c r="F80" s="30">
        <v>0</v>
      </c>
      <c r="G80" s="30">
        <v>0</v>
      </c>
      <c r="H80" s="30">
        <v>3</v>
      </c>
      <c r="I80" s="30">
        <v>68</v>
      </c>
      <c r="J80" s="31">
        <v>215</v>
      </c>
      <c r="K80" s="26"/>
    </row>
    <row r="81" spans="1:12" customFormat="1" ht="21" customHeight="1" x14ac:dyDescent="0.25">
      <c r="A81" s="29" t="s">
        <v>32</v>
      </c>
      <c r="B81" s="30">
        <v>2</v>
      </c>
      <c r="C81" s="30">
        <v>10</v>
      </c>
      <c r="D81" s="30">
        <v>330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1">
        <v>0</v>
      </c>
      <c r="K81" s="26"/>
    </row>
    <row r="82" spans="1:12" customFormat="1" ht="21" customHeight="1" x14ac:dyDescent="0.25">
      <c r="A82" s="29" t="s">
        <v>33</v>
      </c>
      <c r="B82" s="30">
        <v>27</v>
      </c>
      <c r="C82" s="30">
        <v>91</v>
      </c>
      <c r="D82" s="30">
        <v>1317</v>
      </c>
      <c r="E82" s="30">
        <v>21</v>
      </c>
      <c r="F82" s="30">
        <v>159</v>
      </c>
      <c r="G82" s="30">
        <v>3029</v>
      </c>
      <c r="H82" s="30">
        <v>1</v>
      </c>
      <c r="I82" s="30">
        <v>3</v>
      </c>
      <c r="J82" s="31">
        <v>8</v>
      </c>
      <c r="K82" s="26"/>
    </row>
    <row r="83" spans="1:12" customFormat="1" ht="21" customHeight="1" x14ac:dyDescent="0.25">
      <c r="A83" s="29" t="s">
        <v>34</v>
      </c>
      <c r="B83" s="30">
        <v>195</v>
      </c>
      <c r="C83" s="30">
        <v>735</v>
      </c>
      <c r="D83" s="30">
        <v>11116</v>
      </c>
      <c r="E83" s="30">
        <v>0</v>
      </c>
      <c r="F83" s="30">
        <v>0</v>
      </c>
      <c r="G83" s="30">
        <v>0</v>
      </c>
      <c r="H83" s="30">
        <v>12</v>
      </c>
      <c r="I83" s="30">
        <v>192</v>
      </c>
      <c r="J83" s="31">
        <v>1768</v>
      </c>
      <c r="K83" s="26"/>
    </row>
    <row r="84" spans="1:12" customFormat="1" ht="21" customHeight="1" x14ac:dyDescent="0.25">
      <c r="A84" s="29" t="s">
        <v>35</v>
      </c>
      <c r="B84" s="30">
        <v>1</v>
      </c>
      <c r="C84" s="30">
        <v>3</v>
      </c>
      <c r="D84" s="30">
        <v>8</v>
      </c>
      <c r="E84" s="30">
        <v>0</v>
      </c>
      <c r="F84" s="30">
        <v>0</v>
      </c>
      <c r="G84" s="30">
        <v>0</v>
      </c>
      <c r="H84" s="30">
        <v>2</v>
      </c>
      <c r="I84" s="30">
        <v>78</v>
      </c>
      <c r="J84" s="31">
        <v>280</v>
      </c>
      <c r="K84" s="26"/>
    </row>
    <row r="85" spans="1:12" customFormat="1" ht="21" customHeight="1" x14ac:dyDescent="0.25">
      <c r="A85" s="29" t="s">
        <v>36</v>
      </c>
      <c r="B85" s="30">
        <v>151</v>
      </c>
      <c r="C85" s="30">
        <v>442</v>
      </c>
      <c r="D85" s="30">
        <v>4856</v>
      </c>
      <c r="E85" s="30">
        <v>0</v>
      </c>
      <c r="F85" s="30">
        <v>0</v>
      </c>
      <c r="G85" s="30">
        <v>0</v>
      </c>
      <c r="H85" s="30">
        <v>3</v>
      </c>
      <c r="I85" s="30">
        <v>98</v>
      </c>
      <c r="J85" s="31">
        <v>1490</v>
      </c>
      <c r="K85" s="26"/>
    </row>
    <row r="86" spans="1:12" customFormat="1" ht="21" customHeight="1" x14ac:dyDescent="0.25">
      <c r="A86" s="29" t="s">
        <v>37</v>
      </c>
      <c r="B86" s="30">
        <v>1</v>
      </c>
      <c r="C86" s="30">
        <v>3</v>
      </c>
      <c r="D86" s="30">
        <v>6</v>
      </c>
      <c r="E86" s="30">
        <v>0</v>
      </c>
      <c r="F86" s="30">
        <v>0</v>
      </c>
      <c r="G86" s="30">
        <v>0</v>
      </c>
      <c r="H86" s="30">
        <v>1</v>
      </c>
      <c r="I86" s="30">
        <v>21</v>
      </c>
      <c r="J86" s="31">
        <v>91</v>
      </c>
      <c r="K86" s="26"/>
    </row>
    <row r="87" spans="1:12" customFormat="1" ht="21" customHeight="1" x14ac:dyDescent="0.25">
      <c r="A87" s="29" t="s">
        <v>38</v>
      </c>
      <c r="B87" s="30">
        <v>5</v>
      </c>
      <c r="C87" s="30">
        <v>16</v>
      </c>
      <c r="D87" s="30">
        <v>121</v>
      </c>
      <c r="E87" s="30">
        <v>0</v>
      </c>
      <c r="F87" s="30">
        <v>0</v>
      </c>
      <c r="G87" s="30">
        <v>0</v>
      </c>
      <c r="H87" s="30">
        <v>2</v>
      </c>
      <c r="I87" s="30">
        <v>104</v>
      </c>
      <c r="J87" s="31">
        <v>354</v>
      </c>
      <c r="K87" s="26"/>
    </row>
    <row r="88" spans="1:12" customFormat="1" ht="21" customHeight="1" x14ac:dyDescent="0.25">
      <c r="A88" s="29" t="s">
        <v>40</v>
      </c>
      <c r="B88" s="30">
        <v>1</v>
      </c>
      <c r="C88" s="30">
        <v>4</v>
      </c>
      <c r="D88" s="30">
        <v>24</v>
      </c>
      <c r="E88" s="30">
        <v>0</v>
      </c>
      <c r="F88" s="30">
        <v>0</v>
      </c>
      <c r="G88" s="30">
        <v>0</v>
      </c>
      <c r="H88" s="30">
        <v>1</v>
      </c>
      <c r="I88" s="30">
        <v>8</v>
      </c>
      <c r="J88" s="31">
        <v>7</v>
      </c>
      <c r="K88" s="26"/>
    </row>
    <row r="89" spans="1:12" customFormat="1" ht="21" customHeight="1" x14ac:dyDescent="0.25">
      <c r="A89" s="29" t="s">
        <v>42</v>
      </c>
      <c r="B89" s="30">
        <v>6</v>
      </c>
      <c r="C89" s="30">
        <v>20</v>
      </c>
      <c r="D89" s="30">
        <v>219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1">
        <v>0</v>
      </c>
      <c r="K89" s="26"/>
    </row>
    <row r="90" spans="1:12" customFormat="1" ht="21" customHeight="1" x14ac:dyDescent="0.25">
      <c r="A90" s="29" t="s">
        <v>43</v>
      </c>
      <c r="B90" s="30">
        <v>2</v>
      </c>
      <c r="C90" s="30">
        <v>4</v>
      </c>
      <c r="D90" s="30">
        <v>12</v>
      </c>
      <c r="E90" s="30">
        <v>1</v>
      </c>
      <c r="F90" s="30">
        <v>4</v>
      </c>
      <c r="G90" s="30">
        <v>87</v>
      </c>
      <c r="H90" s="30">
        <v>0</v>
      </c>
      <c r="I90" s="30">
        <v>0</v>
      </c>
      <c r="J90" s="31">
        <v>0</v>
      </c>
      <c r="K90" s="26"/>
    </row>
    <row r="91" spans="1:12" customFormat="1" ht="21" customHeight="1" x14ac:dyDescent="0.25">
      <c r="A91" s="29" t="s">
        <v>53</v>
      </c>
      <c r="B91" s="30">
        <v>77</v>
      </c>
      <c r="C91" s="30">
        <v>286</v>
      </c>
      <c r="D91" s="30">
        <v>1172</v>
      </c>
      <c r="E91" s="30">
        <v>0</v>
      </c>
      <c r="F91" s="30">
        <v>0</v>
      </c>
      <c r="G91" s="30">
        <v>0</v>
      </c>
      <c r="H91" s="30">
        <v>2</v>
      </c>
      <c r="I91" s="30">
        <v>16</v>
      </c>
      <c r="J91" s="31">
        <v>238</v>
      </c>
      <c r="K91" s="26"/>
    </row>
    <row r="92" spans="1:12" customFormat="1" ht="21" customHeight="1" x14ac:dyDescent="0.25">
      <c r="A92" s="28" t="s">
        <v>52</v>
      </c>
      <c r="B92" s="24">
        <f t="shared" ref="B92:J92" si="68">SUM(B93:B99)</f>
        <v>43</v>
      </c>
      <c r="C92" s="24">
        <f t="shared" si="68"/>
        <v>260</v>
      </c>
      <c r="D92" s="24">
        <f t="shared" si="68"/>
        <v>2986</v>
      </c>
      <c r="E92" s="24">
        <f t="shared" si="68"/>
        <v>4</v>
      </c>
      <c r="F92" s="24">
        <f t="shared" si="68"/>
        <v>48</v>
      </c>
      <c r="G92" s="24">
        <f t="shared" si="68"/>
        <v>587</v>
      </c>
      <c r="H92" s="24">
        <f t="shared" si="68"/>
        <v>1</v>
      </c>
      <c r="I92" s="24">
        <f t="shared" si="68"/>
        <v>14</v>
      </c>
      <c r="J92" s="25">
        <f t="shared" si="68"/>
        <v>13</v>
      </c>
      <c r="K92" s="26"/>
    </row>
    <row r="93" spans="1:12" customFormat="1" ht="21" customHeight="1" x14ac:dyDescent="0.25">
      <c r="A93" s="34" t="s">
        <v>68</v>
      </c>
      <c r="B93" s="30">
        <v>1</v>
      </c>
      <c r="C93" s="30">
        <v>1</v>
      </c>
      <c r="D93" s="30">
        <v>10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1">
        <v>0</v>
      </c>
      <c r="K93" s="26"/>
    </row>
    <row r="94" spans="1:12" customFormat="1" ht="20.100000000000001" customHeight="1" x14ac:dyDescent="0.25">
      <c r="A94" s="34" t="s">
        <v>45</v>
      </c>
      <c r="B94" s="30">
        <v>2</v>
      </c>
      <c r="C94" s="30">
        <v>5</v>
      </c>
      <c r="D94" s="30">
        <v>76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1">
        <v>0</v>
      </c>
      <c r="K94" s="26"/>
      <c r="L94" s="26"/>
    </row>
    <row r="95" spans="1:12" customFormat="1" ht="21.95" customHeight="1" x14ac:dyDescent="0.25">
      <c r="A95" s="33" t="s">
        <v>73</v>
      </c>
      <c r="B95" s="30"/>
      <c r="C95" s="30"/>
      <c r="D95" s="30"/>
      <c r="E95" s="30"/>
      <c r="F95" s="30"/>
      <c r="G95" s="30"/>
      <c r="H95" s="30"/>
      <c r="I95" s="30"/>
      <c r="J95" s="31"/>
      <c r="K95" s="26"/>
      <c r="L95" s="26"/>
    </row>
    <row r="96" spans="1:12" customFormat="1" ht="23.25" customHeight="1" x14ac:dyDescent="0.25">
      <c r="A96" s="34" t="s">
        <v>78</v>
      </c>
      <c r="B96" s="30">
        <v>2</v>
      </c>
      <c r="C96" s="30">
        <v>6</v>
      </c>
      <c r="D96" s="30">
        <v>17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1">
        <v>0</v>
      </c>
      <c r="K96" s="26"/>
      <c r="L96" s="26"/>
    </row>
    <row r="97" spans="1:12" customFormat="1" ht="23.25" customHeight="1" x14ac:dyDescent="0.25">
      <c r="A97" s="34" t="s">
        <v>46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1</v>
      </c>
      <c r="I97" s="30">
        <v>14</v>
      </c>
      <c r="J97" s="31">
        <v>13</v>
      </c>
      <c r="K97" s="26"/>
      <c r="L97" s="26"/>
    </row>
    <row r="98" spans="1:12" customFormat="1" ht="23.25" customHeight="1" x14ac:dyDescent="0.25">
      <c r="A98" s="34" t="s">
        <v>71</v>
      </c>
      <c r="B98" s="30">
        <v>1</v>
      </c>
      <c r="C98" s="30">
        <v>2</v>
      </c>
      <c r="D98" s="30">
        <v>5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1">
        <v>0</v>
      </c>
      <c r="K98" s="26"/>
      <c r="L98" s="26"/>
    </row>
    <row r="99" spans="1:12" customFormat="1" ht="23.25" customHeight="1" x14ac:dyDescent="0.25">
      <c r="A99" s="34" t="s">
        <v>47</v>
      </c>
      <c r="B99" s="30">
        <v>37</v>
      </c>
      <c r="C99" s="30">
        <v>246</v>
      </c>
      <c r="D99" s="30">
        <v>2878</v>
      </c>
      <c r="E99" s="30">
        <v>4</v>
      </c>
      <c r="F99" s="30">
        <v>48</v>
      </c>
      <c r="G99" s="30">
        <v>587</v>
      </c>
      <c r="H99" s="30">
        <v>0</v>
      </c>
      <c r="I99" s="30">
        <v>0</v>
      </c>
      <c r="J99" s="31">
        <v>0</v>
      </c>
      <c r="K99" s="26"/>
      <c r="L99" s="26"/>
    </row>
    <row r="100" spans="1:12" customFormat="1" ht="21.95" customHeight="1" x14ac:dyDescent="0.25">
      <c r="A100" s="35" t="s">
        <v>13</v>
      </c>
      <c r="B100" s="36">
        <f>+B101+B109</f>
        <v>499</v>
      </c>
      <c r="C100" s="36">
        <f t="shared" ref="C100:D100" si="69">+C101+C109</f>
        <v>1793</v>
      </c>
      <c r="D100" s="36">
        <f t="shared" si="69"/>
        <v>18676</v>
      </c>
      <c r="E100" s="36">
        <f>+E101+E109</f>
        <v>4</v>
      </c>
      <c r="F100" s="36">
        <f t="shared" ref="F100:J100" si="70">+F101+F109</f>
        <v>28</v>
      </c>
      <c r="G100" s="36">
        <f t="shared" si="70"/>
        <v>597</v>
      </c>
      <c r="H100" s="36">
        <f t="shared" si="70"/>
        <v>2</v>
      </c>
      <c r="I100" s="36">
        <f t="shared" si="70"/>
        <v>35</v>
      </c>
      <c r="J100" s="36">
        <f t="shared" si="70"/>
        <v>1660</v>
      </c>
      <c r="K100" s="26"/>
      <c r="L100" s="26"/>
    </row>
    <row r="101" spans="1:12" customFormat="1" ht="21.95" customHeight="1" x14ac:dyDescent="0.25">
      <c r="A101" s="28" t="s">
        <v>14</v>
      </c>
      <c r="B101" s="24">
        <f>SUM(B102:B108)</f>
        <v>420</v>
      </c>
      <c r="C101" s="24">
        <f t="shared" ref="C101:D101" si="71">SUM(C102:C108)</f>
        <v>1501</v>
      </c>
      <c r="D101" s="24">
        <f t="shared" si="71"/>
        <v>15183</v>
      </c>
      <c r="E101" s="24">
        <f>SUM(E102:E108)</f>
        <v>4</v>
      </c>
      <c r="F101" s="24">
        <f t="shared" ref="F101:G101" si="72">SUM(F102:F108)</f>
        <v>28</v>
      </c>
      <c r="G101" s="24">
        <f t="shared" si="72"/>
        <v>597</v>
      </c>
      <c r="H101" s="24">
        <f>SUM(H102:H108)</f>
        <v>1</v>
      </c>
      <c r="I101" s="24">
        <f t="shared" ref="I101:J101" si="73">SUM(I102:I108)</f>
        <v>26</v>
      </c>
      <c r="J101" s="25">
        <f t="shared" si="73"/>
        <v>497</v>
      </c>
      <c r="K101" s="26"/>
      <c r="L101" s="26"/>
    </row>
    <row r="102" spans="1:12" customFormat="1" ht="24" customHeight="1" x14ac:dyDescent="0.25">
      <c r="A102" s="29" t="s">
        <v>69</v>
      </c>
      <c r="B102" s="30">
        <v>4</v>
      </c>
      <c r="C102" s="30">
        <v>12</v>
      </c>
      <c r="D102" s="30">
        <v>88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1">
        <v>0</v>
      </c>
      <c r="K102" s="26"/>
      <c r="L102" s="26"/>
    </row>
    <row r="103" spans="1:12" customFormat="1" ht="24" customHeight="1" x14ac:dyDescent="0.25">
      <c r="A103" s="29" t="s">
        <v>66</v>
      </c>
      <c r="B103" s="30">
        <v>31</v>
      </c>
      <c r="C103" s="30">
        <v>111</v>
      </c>
      <c r="D103" s="30">
        <v>2901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1">
        <v>0</v>
      </c>
      <c r="K103" s="26"/>
      <c r="L103" s="26"/>
    </row>
    <row r="104" spans="1:12" customFormat="1" ht="24" customHeight="1" x14ac:dyDescent="0.25">
      <c r="A104" s="29" t="s">
        <v>15</v>
      </c>
      <c r="B104" s="30">
        <v>91</v>
      </c>
      <c r="C104" s="30">
        <v>334</v>
      </c>
      <c r="D104" s="30">
        <v>2673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1">
        <v>0</v>
      </c>
      <c r="K104" s="26"/>
      <c r="L104" s="26"/>
    </row>
    <row r="105" spans="1:12" customFormat="1" ht="24" customHeight="1" x14ac:dyDescent="0.25">
      <c r="A105" s="29" t="s">
        <v>16</v>
      </c>
      <c r="B105" s="30">
        <v>270</v>
      </c>
      <c r="C105" s="30">
        <v>972</v>
      </c>
      <c r="D105" s="30">
        <v>9126</v>
      </c>
      <c r="E105" s="30">
        <v>3</v>
      </c>
      <c r="F105" s="30">
        <v>18</v>
      </c>
      <c r="G105" s="30">
        <v>306</v>
      </c>
      <c r="H105" s="30">
        <v>0</v>
      </c>
      <c r="I105" s="30">
        <v>0</v>
      </c>
      <c r="J105" s="31">
        <v>0</v>
      </c>
      <c r="K105" s="26"/>
      <c r="L105" s="26"/>
    </row>
    <row r="106" spans="1:12" customFormat="1" ht="24" customHeight="1" x14ac:dyDescent="0.25">
      <c r="A106" s="29" t="s">
        <v>17</v>
      </c>
      <c r="B106" s="30">
        <v>0</v>
      </c>
      <c r="C106" s="30">
        <v>0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1">
        <v>0</v>
      </c>
      <c r="K106" s="26"/>
      <c r="L106" s="26"/>
    </row>
    <row r="107" spans="1:12" customFormat="1" ht="24" customHeight="1" x14ac:dyDescent="0.25">
      <c r="A107" s="29" t="s">
        <v>18</v>
      </c>
      <c r="B107" s="30">
        <v>0</v>
      </c>
      <c r="C107" s="30">
        <v>0</v>
      </c>
      <c r="D107" s="30">
        <v>0</v>
      </c>
      <c r="E107" s="30">
        <v>1</v>
      </c>
      <c r="F107" s="30">
        <v>10</v>
      </c>
      <c r="G107" s="30">
        <v>291</v>
      </c>
      <c r="H107" s="30">
        <v>1</v>
      </c>
      <c r="I107" s="30">
        <v>26</v>
      </c>
      <c r="J107" s="31">
        <v>497</v>
      </c>
      <c r="K107" s="26"/>
      <c r="L107" s="26"/>
    </row>
    <row r="108" spans="1:12" customFormat="1" ht="24" customHeight="1" x14ac:dyDescent="0.25">
      <c r="A108" s="29" t="s">
        <v>19</v>
      </c>
      <c r="B108" s="30">
        <v>24</v>
      </c>
      <c r="C108" s="30">
        <v>72</v>
      </c>
      <c r="D108" s="30">
        <v>395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1">
        <v>0</v>
      </c>
      <c r="K108" s="26"/>
      <c r="L108" s="26"/>
    </row>
    <row r="109" spans="1:12" customFormat="1" ht="21.95" customHeight="1" x14ac:dyDescent="0.25">
      <c r="A109" s="28" t="s">
        <v>51</v>
      </c>
      <c r="B109" s="24">
        <f t="shared" ref="B109:J109" si="74">SUM(B110:B112)</f>
        <v>79</v>
      </c>
      <c r="C109" s="24">
        <f t="shared" si="74"/>
        <v>292</v>
      </c>
      <c r="D109" s="24">
        <f t="shared" si="74"/>
        <v>3493</v>
      </c>
      <c r="E109" s="24">
        <f t="shared" si="74"/>
        <v>0</v>
      </c>
      <c r="F109" s="24">
        <f t="shared" si="74"/>
        <v>0</v>
      </c>
      <c r="G109" s="24">
        <f t="shared" si="74"/>
        <v>0</v>
      </c>
      <c r="H109" s="24">
        <f t="shared" si="74"/>
        <v>1</v>
      </c>
      <c r="I109" s="24">
        <f t="shared" si="74"/>
        <v>9</v>
      </c>
      <c r="J109" s="25">
        <f t="shared" si="74"/>
        <v>1163</v>
      </c>
      <c r="K109" s="26"/>
      <c r="L109" s="26"/>
    </row>
    <row r="110" spans="1:12" customFormat="1" ht="23.1" customHeight="1" x14ac:dyDescent="0.25">
      <c r="A110" s="29" t="s">
        <v>20</v>
      </c>
      <c r="B110" s="30">
        <v>1</v>
      </c>
      <c r="C110" s="30">
        <v>3</v>
      </c>
      <c r="D110" s="30">
        <v>37</v>
      </c>
      <c r="E110" s="30">
        <v>0</v>
      </c>
      <c r="F110" s="30">
        <v>0</v>
      </c>
      <c r="G110" s="30">
        <v>0</v>
      </c>
      <c r="H110" s="30">
        <v>1</v>
      </c>
      <c r="I110" s="30">
        <v>9</v>
      </c>
      <c r="J110" s="31">
        <v>1163</v>
      </c>
      <c r="K110" s="26"/>
      <c r="L110" s="26"/>
    </row>
    <row r="111" spans="1:12" customFormat="1" ht="23.1" customHeight="1" x14ac:dyDescent="0.25">
      <c r="A111" s="29" t="s">
        <v>23</v>
      </c>
      <c r="B111" s="30">
        <v>18</v>
      </c>
      <c r="C111" s="30">
        <v>72</v>
      </c>
      <c r="D111" s="30">
        <v>1547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1">
        <v>0</v>
      </c>
      <c r="K111" s="26"/>
      <c r="L111" s="26"/>
    </row>
    <row r="112" spans="1:12" customFormat="1" ht="23.1" customHeight="1" x14ac:dyDescent="0.25">
      <c r="A112" s="29" t="s">
        <v>24</v>
      </c>
      <c r="B112" s="30">
        <v>60</v>
      </c>
      <c r="C112" s="30">
        <v>217</v>
      </c>
      <c r="D112" s="30">
        <v>1909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1">
        <v>0</v>
      </c>
      <c r="K112" s="26"/>
      <c r="L112" s="26"/>
    </row>
    <row r="113" spans="1:12" customFormat="1" ht="23.25" customHeight="1" x14ac:dyDescent="0.25">
      <c r="A113" s="33"/>
      <c r="B113" s="38" t="s">
        <v>72</v>
      </c>
      <c r="C113" s="39"/>
      <c r="D113" s="39"/>
      <c r="E113" s="39"/>
      <c r="F113" s="39"/>
      <c r="G113" s="39"/>
      <c r="H113" s="39"/>
      <c r="I113" s="39"/>
      <c r="J113" s="39"/>
      <c r="K113" s="26"/>
      <c r="L113" s="26"/>
    </row>
    <row r="114" spans="1:12" customFormat="1" ht="24.95" customHeight="1" x14ac:dyDescent="0.25">
      <c r="A114" s="23" t="s">
        <v>50</v>
      </c>
      <c r="B114" s="24">
        <f t="shared" ref="B114:J114" si="75">+B115+B118+B137</f>
        <v>1599</v>
      </c>
      <c r="C114" s="24">
        <f t="shared" si="75"/>
        <v>6134</v>
      </c>
      <c r="D114" s="24">
        <f t="shared" si="75"/>
        <v>95515</v>
      </c>
      <c r="E114" s="24">
        <f t="shared" si="75"/>
        <v>43</v>
      </c>
      <c r="F114" s="24">
        <f t="shared" si="75"/>
        <v>354</v>
      </c>
      <c r="G114" s="24">
        <f t="shared" si="75"/>
        <v>5510</v>
      </c>
      <c r="H114" s="24">
        <f t="shared" si="75"/>
        <v>32</v>
      </c>
      <c r="I114" s="24">
        <f t="shared" si="75"/>
        <v>751</v>
      </c>
      <c r="J114" s="25">
        <f t="shared" si="75"/>
        <v>12152</v>
      </c>
      <c r="K114" s="26"/>
    </row>
    <row r="115" spans="1:12" customFormat="1" ht="20.100000000000001" customHeight="1" x14ac:dyDescent="0.25">
      <c r="A115" s="27" t="s">
        <v>48</v>
      </c>
      <c r="B115" s="24">
        <f>+B116</f>
        <v>1</v>
      </c>
      <c r="C115" s="24">
        <f t="shared" ref="C115:J115" si="76">+C116</f>
        <v>5</v>
      </c>
      <c r="D115" s="24">
        <f t="shared" si="76"/>
        <v>26</v>
      </c>
      <c r="E115" s="24">
        <f>+E116</f>
        <v>1</v>
      </c>
      <c r="F115" s="24">
        <f t="shared" si="76"/>
        <v>6</v>
      </c>
      <c r="G115" s="24">
        <f t="shared" si="76"/>
        <v>39</v>
      </c>
      <c r="H115" s="24">
        <f t="shared" si="76"/>
        <v>0</v>
      </c>
      <c r="I115" s="24">
        <f t="shared" si="76"/>
        <v>0</v>
      </c>
      <c r="J115" s="25">
        <f t="shared" si="76"/>
        <v>0</v>
      </c>
      <c r="K115" s="26"/>
    </row>
    <row r="116" spans="1:12" customFormat="1" ht="20.100000000000001" customHeight="1" x14ac:dyDescent="0.25">
      <c r="A116" s="28" t="s">
        <v>48</v>
      </c>
      <c r="B116" s="24">
        <f t="shared" ref="B116:J116" si="77">SUM(B117:B117)</f>
        <v>1</v>
      </c>
      <c r="C116" s="24">
        <f t="shared" si="77"/>
        <v>5</v>
      </c>
      <c r="D116" s="24">
        <f t="shared" si="77"/>
        <v>26</v>
      </c>
      <c r="E116" s="24">
        <f t="shared" si="77"/>
        <v>1</v>
      </c>
      <c r="F116" s="24">
        <f t="shared" si="77"/>
        <v>6</v>
      </c>
      <c r="G116" s="24">
        <f t="shared" si="77"/>
        <v>39</v>
      </c>
      <c r="H116" s="24">
        <f t="shared" si="77"/>
        <v>0</v>
      </c>
      <c r="I116" s="24">
        <f t="shared" si="77"/>
        <v>0</v>
      </c>
      <c r="J116" s="25">
        <f t="shared" si="77"/>
        <v>0</v>
      </c>
      <c r="K116" s="26"/>
    </row>
    <row r="117" spans="1:12" customFormat="1" ht="23.1" customHeight="1" x14ac:dyDescent="0.25">
      <c r="A117" s="29" t="s">
        <v>26</v>
      </c>
      <c r="B117" s="30">
        <v>1</v>
      </c>
      <c r="C117" s="30">
        <v>5</v>
      </c>
      <c r="D117" s="30">
        <v>26</v>
      </c>
      <c r="E117" s="30">
        <v>1</v>
      </c>
      <c r="F117" s="30">
        <v>6</v>
      </c>
      <c r="G117" s="30">
        <v>39</v>
      </c>
      <c r="H117" s="30">
        <v>0</v>
      </c>
      <c r="I117" s="30">
        <v>0</v>
      </c>
      <c r="J117" s="31">
        <v>0</v>
      </c>
      <c r="K117" s="32"/>
    </row>
    <row r="118" spans="1:12" customFormat="1" ht="21" customHeight="1" x14ac:dyDescent="0.25">
      <c r="A118" s="33" t="s">
        <v>49</v>
      </c>
      <c r="B118" s="24">
        <f t="shared" ref="B118:J118" si="78">+B119+B134</f>
        <v>284</v>
      </c>
      <c r="C118" s="24">
        <f t="shared" si="78"/>
        <v>961</v>
      </c>
      <c r="D118" s="24">
        <f t="shared" si="78"/>
        <v>15882</v>
      </c>
      <c r="E118" s="24">
        <f t="shared" si="78"/>
        <v>21</v>
      </c>
      <c r="F118" s="24">
        <f t="shared" si="78"/>
        <v>172</v>
      </c>
      <c r="G118" s="24">
        <f t="shared" si="78"/>
        <v>1607</v>
      </c>
      <c r="H118" s="24">
        <f t="shared" si="78"/>
        <v>10</v>
      </c>
      <c r="I118" s="24">
        <f t="shared" si="78"/>
        <v>147</v>
      </c>
      <c r="J118" s="25">
        <f t="shared" si="78"/>
        <v>2212</v>
      </c>
      <c r="K118" s="26"/>
    </row>
    <row r="119" spans="1:12" customFormat="1" ht="20.100000000000001" customHeight="1" x14ac:dyDescent="0.25">
      <c r="A119" s="28" t="s">
        <v>49</v>
      </c>
      <c r="B119" s="24">
        <f t="shared" ref="B119:J119" si="79">SUM(B120:B133)</f>
        <v>279</v>
      </c>
      <c r="C119" s="24">
        <f t="shared" si="79"/>
        <v>932</v>
      </c>
      <c r="D119" s="24">
        <f t="shared" si="79"/>
        <v>15052</v>
      </c>
      <c r="E119" s="24">
        <f t="shared" si="79"/>
        <v>17</v>
      </c>
      <c r="F119" s="24">
        <f t="shared" si="79"/>
        <v>100</v>
      </c>
      <c r="G119" s="24">
        <f t="shared" si="79"/>
        <v>758</v>
      </c>
      <c r="H119" s="24">
        <f t="shared" si="79"/>
        <v>10</v>
      </c>
      <c r="I119" s="24">
        <f t="shared" si="79"/>
        <v>147</v>
      </c>
      <c r="J119" s="25">
        <f t="shared" si="79"/>
        <v>2212</v>
      </c>
      <c r="K119" s="26"/>
    </row>
    <row r="120" spans="1:12" customFormat="1" ht="21" customHeight="1" x14ac:dyDescent="0.25">
      <c r="A120" s="29" t="s">
        <v>12</v>
      </c>
      <c r="B120" s="30">
        <v>12</v>
      </c>
      <c r="C120" s="30">
        <v>28</v>
      </c>
      <c r="D120" s="30">
        <v>221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  <c r="J120" s="31">
        <v>0</v>
      </c>
      <c r="K120" s="26"/>
    </row>
    <row r="121" spans="1:12" customFormat="1" ht="21" customHeight="1" x14ac:dyDescent="0.25">
      <c r="A121" s="29" t="s">
        <v>54</v>
      </c>
      <c r="B121" s="30">
        <v>4</v>
      </c>
      <c r="C121" s="30">
        <v>9</v>
      </c>
      <c r="D121" s="30">
        <v>98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1">
        <v>0</v>
      </c>
      <c r="K121" s="26"/>
    </row>
    <row r="122" spans="1:12" customFormat="1" ht="21" customHeight="1" x14ac:dyDescent="0.25">
      <c r="A122" s="29" t="s">
        <v>28</v>
      </c>
      <c r="B122" s="30">
        <v>5</v>
      </c>
      <c r="C122" s="30">
        <v>11</v>
      </c>
      <c r="D122" s="30">
        <v>38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1">
        <v>0</v>
      </c>
      <c r="K122" s="26"/>
    </row>
    <row r="123" spans="1:12" customFormat="1" ht="21" customHeight="1" x14ac:dyDescent="0.25">
      <c r="A123" s="29" t="s">
        <v>29</v>
      </c>
      <c r="B123" s="30">
        <v>7</v>
      </c>
      <c r="C123" s="30">
        <v>21</v>
      </c>
      <c r="D123" s="30">
        <v>121</v>
      </c>
      <c r="E123" s="30">
        <v>0</v>
      </c>
      <c r="F123" s="30">
        <v>0</v>
      </c>
      <c r="G123" s="30">
        <v>0</v>
      </c>
      <c r="H123" s="30">
        <v>1</v>
      </c>
      <c r="I123" s="30">
        <v>6</v>
      </c>
      <c r="J123" s="31">
        <v>53</v>
      </c>
      <c r="K123" s="26"/>
    </row>
    <row r="124" spans="1:12" customFormat="1" ht="21" customHeight="1" x14ac:dyDescent="0.25">
      <c r="A124" s="29" t="s">
        <v>30</v>
      </c>
      <c r="B124" s="30">
        <v>1</v>
      </c>
      <c r="C124" s="30">
        <v>5</v>
      </c>
      <c r="D124" s="30">
        <v>30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1">
        <v>0</v>
      </c>
      <c r="K124" s="26"/>
    </row>
    <row r="125" spans="1:12" customFormat="1" ht="21" customHeight="1" x14ac:dyDescent="0.25">
      <c r="A125" s="29" t="s">
        <v>31</v>
      </c>
      <c r="B125" s="30">
        <v>4</v>
      </c>
      <c r="C125" s="30">
        <v>9</v>
      </c>
      <c r="D125" s="30">
        <v>39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1">
        <v>0</v>
      </c>
      <c r="K125" s="26"/>
    </row>
    <row r="126" spans="1:12" customFormat="1" ht="21" customHeight="1" x14ac:dyDescent="0.25">
      <c r="A126" s="29" t="s">
        <v>32</v>
      </c>
      <c r="B126" s="30">
        <v>3</v>
      </c>
      <c r="C126" s="30">
        <v>16</v>
      </c>
      <c r="D126" s="30">
        <v>353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1">
        <v>0</v>
      </c>
      <c r="K126" s="26"/>
    </row>
    <row r="127" spans="1:12" customFormat="1" ht="21" customHeight="1" x14ac:dyDescent="0.25">
      <c r="A127" s="29" t="s">
        <v>33</v>
      </c>
      <c r="B127" s="30">
        <v>5</v>
      </c>
      <c r="C127" s="30">
        <v>15</v>
      </c>
      <c r="D127" s="30">
        <v>134</v>
      </c>
      <c r="E127" s="30">
        <v>0</v>
      </c>
      <c r="F127" s="30">
        <v>0</v>
      </c>
      <c r="G127" s="30">
        <v>0</v>
      </c>
      <c r="H127" s="30">
        <v>1</v>
      </c>
      <c r="I127" s="30">
        <v>30</v>
      </c>
      <c r="J127" s="31">
        <v>473</v>
      </c>
      <c r="K127" s="26"/>
    </row>
    <row r="128" spans="1:12" customFormat="1" ht="21" customHeight="1" x14ac:dyDescent="0.25">
      <c r="A128" s="29" t="s">
        <v>34</v>
      </c>
      <c r="B128" s="30">
        <v>85</v>
      </c>
      <c r="C128" s="30">
        <v>262</v>
      </c>
      <c r="D128" s="30">
        <v>3243</v>
      </c>
      <c r="E128" s="30">
        <v>0</v>
      </c>
      <c r="F128" s="30">
        <v>0</v>
      </c>
      <c r="G128" s="30">
        <v>0</v>
      </c>
      <c r="H128" s="30">
        <v>2</v>
      </c>
      <c r="I128" s="30">
        <v>52</v>
      </c>
      <c r="J128" s="31">
        <v>175</v>
      </c>
      <c r="K128" s="26"/>
    </row>
    <row r="129" spans="1:12" customFormat="1" ht="21" customHeight="1" x14ac:dyDescent="0.25">
      <c r="A129" s="29" t="s">
        <v>35</v>
      </c>
      <c r="B129" s="30">
        <v>1</v>
      </c>
      <c r="C129" s="30">
        <v>3</v>
      </c>
      <c r="D129" s="30">
        <v>41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1">
        <v>0</v>
      </c>
      <c r="K129" s="26"/>
    </row>
    <row r="130" spans="1:12" customFormat="1" ht="21" customHeight="1" x14ac:dyDescent="0.25">
      <c r="A130" s="29" t="s">
        <v>36</v>
      </c>
      <c r="B130" s="30">
        <v>30</v>
      </c>
      <c r="C130" s="30">
        <v>87</v>
      </c>
      <c r="D130" s="30">
        <v>1355</v>
      </c>
      <c r="E130" s="30">
        <v>16</v>
      </c>
      <c r="F130" s="30">
        <v>96</v>
      </c>
      <c r="G130" s="30">
        <v>744</v>
      </c>
      <c r="H130" s="30">
        <v>5</v>
      </c>
      <c r="I130" s="30">
        <v>51</v>
      </c>
      <c r="J130" s="31">
        <v>1349</v>
      </c>
      <c r="K130" s="26"/>
    </row>
    <row r="131" spans="1:12" customFormat="1" ht="21" customHeight="1" x14ac:dyDescent="0.25">
      <c r="A131" s="29" t="s">
        <v>38</v>
      </c>
      <c r="B131" s="30">
        <v>23</v>
      </c>
      <c r="C131" s="30">
        <v>87</v>
      </c>
      <c r="D131" s="30">
        <v>1573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1">
        <v>0</v>
      </c>
      <c r="K131" s="26"/>
    </row>
    <row r="132" spans="1:12" customFormat="1" ht="21" customHeight="1" x14ac:dyDescent="0.25">
      <c r="A132" s="29" t="s">
        <v>42</v>
      </c>
      <c r="B132" s="30">
        <v>2</v>
      </c>
      <c r="C132" s="30">
        <v>5</v>
      </c>
      <c r="D132" s="30">
        <v>42</v>
      </c>
      <c r="E132" s="30">
        <v>0</v>
      </c>
      <c r="F132" s="30">
        <v>0</v>
      </c>
      <c r="G132" s="30">
        <v>0</v>
      </c>
      <c r="H132" s="30">
        <v>1</v>
      </c>
      <c r="I132" s="30">
        <v>8</v>
      </c>
      <c r="J132" s="31">
        <v>162</v>
      </c>
      <c r="K132" s="26"/>
    </row>
    <row r="133" spans="1:12" customFormat="1" ht="21" customHeight="1" x14ac:dyDescent="0.25">
      <c r="A133" s="29" t="s">
        <v>53</v>
      </c>
      <c r="B133" s="30">
        <v>97</v>
      </c>
      <c r="C133" s="30">
        <v>374</v>
      </c>
      <c r="D133" s="30">
        <v>7764</v>
      </c>
      <c r="E133" s="30">
        <v>1</v>
      </c>
      <c r="F133" s="30">
        <v>4</v>
      </c>
      <c r="G133" s="30">
        <v>14</v>
      </c>
      <c r="H133" s="30">
        <v>0</v>
      </c>
      <c r="I133" s="30">
        <v>0</v>
      </c>
      <c r="J133" s="31">
        <v>0</v>
      </c>
      <c r="K133" s="26"/>
    </row>
    <row r="134" spans="1:12" customFormat="1" ht="21" customHeight="1" x14ac:dyDescent="0.25">
      <c r="A134" s="28" t="s">
        <v>52</v>
      </c>
      <c r="B134" s="24">
        <f t="shared" ref="B134:J134" si="80">SUM(B135:B136)</f>
        <v>5</v>
      </c>
      <c r="C134" s="24">
        <f t="shared" si="80"/>
        <v>29</v>
      </c>
      <c r="D134" s="24">
        <f t="shared" si="80"/>
        <v>830</v>
      </c>
      <c r="E134" s="24">
        <f t="shared" si="80"/>
        <v>4</v>
      </c>
      <c r="F134" s="24">
        <f t="shared" si="80"/>
        <v>72</v>
      </c>
      <c r="G134" s="24">
        <f t="shared" si="80"/>
        <v>849</v>
      </c>
      <c r="H134" s="24">
        <f t="shared" si="80"/>
        <v>0</v>
      </c>
      <c r="I134" s="24">
        <f t="shared" si="80"/>
        <v>0</v>
      </c>
      <c r="J134" s="25">
        <f t="shared" si="80"/>
        <v>0</v>
      </c>
      <c r="K134" s="26"/>
    </row>
    <row r="135" spans="1:12" customFormat="1" ht="23.1" customHeight="1" x14ac:dyDescent="0.25">
      <c r="A135" s="34" t="s">
        <v>45</v>
      </c>
      <c r="B135" s="30">
        <v>1</v>
      </c>
      <c r="C135" s="30">
        <v>1</v>
      </c>
      <c r="D135" s="30">
        <v>19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1">
        <v>0</v>
      </c>
      <c r="K135" s="26"/>
      <c r="L135" s="26"/>
    </row>
    <row r="136" spans="1:12" customFormat="1" ht="23.1" customHeight="1" x14ac:dyDescent="0.25">
      <c r="A136" s="34" t="s">
        <v>47</v>
      </c>
      <c r="B136" s="30">
        <v>4</v>
      </c>
      <c r="C136" s="30">
        <v>28</v>
      </c>
      <c r="D136" s="30">
        <v>811</v>
      </c>
      <c r="E136" s="30">
        <v>4</v>
      </c>
      <c r="F136" s="30">
        <v>72</v>
      </c>
      <c r="G136" s="30">
        <v>849</v>
      </c>
      <c r="H136" s="30">
        <v>0</v>
      </c>
      <c r="I136" s="30">
        <v>0</v>
      </c>
      <c r="J136" s="31">
        <v>0</v>
      </c>
      <c r="K136" s="26"/>
      <c r="L136" s="26"/>
    </row>
    <row r="137" spans="1:12" customFormat="1" ht="23.1" customHeight="1" x14ac:dyDescent="0.25">
      <c r="A137" s="35" t="s">
        <v>13</v>
      </c>
      <c r="B137" s="36">
        <f t="shared" ref="B137:J137" si="81">+B138+B145</f>
        <v>1314</v>
      </c>
      <c r="C137" s="36">
        <f t="shared" si="81"/>
        <v>5168</v>
      </c>
      <c r="D137" s="36">
        <f t="shared" si="81"/>
        <v>79607</v>
      </c>
      <c r="E137" s="36">
        <f t="shared" si="81"/>
        <v>21</v>
      </c>
      <c r="F137" s="36">
        <f t="shared" si="81"/>
        <v>176</v>
      </c>
      <c r="G137" s="36">
        <f t="shared" si="81"/>
        <v>3864</v>
      </c>
      <c r="H137" s="36">
        <f t="shared" si="81"/>
        <v>22</v>
      </c>
      <c r="I137" s="36">
        <f t="shared" si="81"/>
        <v>604</v>
      </c>
      <c r="J137" s="36">
        <f t="shared" si="81"/>
        <v>9940</v>
      </c>
      <c r="K137" s="26"/>
      <c r="L137" s="26"/>
    </row>
    <row r="138" spans="1:12" customFormat="1" ht="21" customHeight="1" x14ac:dyDescent="0.25">
      <c r="A138" s="28" t="s">
        <v>14</v>
      </c>
      <c r="B138" s="24">
        <f t="shared" ref="B138:J138" si="82">SUM(B139:B144)</f>
        <v>233</v>
      </c>
      <c r="C138" s="24">
        <f t="shared" si="82"/>
        <v>873</v>
      </c>
      <c r="D138" s="24">
        <f t="shared" si="82"/>
        <v>14478</v>
      </c>
      <c r="E138" s="24">
        <f t="shared" si="82"/>
        <v>21</v>
      </c>
      <c r="F138" s="24">
        <f t="shared" si="82"/>
        <v>176</v>
      </c>
      <c r="G138" s="24">
        <f t="shared" si="82"/>
        <v>3864</v>
      </c>
      <c r="H138" s="24">
        <f t="shared" si="82"/>
        <v>20</v>
      </c>
      <c r="I138" s="24">
        <f t="shared" si="82"/>
        <v>576</v>
      </c>
      <c r="J138" s="25">
        <f t="shared" si="82"/>
        <v>9678</v>
      </c>
      <c r="K138" s="26"/>
      <c r="L138" s="26"/>
    </row>
    <row r="139" spans="1:12" customFormat="1" ht="21" customHeight="1" x14ac:dyDescent="0.25">
      <c r="A139" s="29" t="s">
        <v>69</v>
      </c>
      <c r="B139" s="30">
        <v>1</v>
      </c>
      <c r="C139" s="30">
        <v>3</v>
      </c>
      <c r="D139" s="30">
        <v>15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1">
        <v>0</v>
      </c>
      <c r="K139" s="26"/>
      <c r="L139" s="26"/>
    </row>
    <row r="140" spans="1:12" customFormat="1" ht="21" customHeight="1" x14ac:dyDescent="0.25">
      <c r="A140" s="29" t="s">
        <v>15</v>
      </c>
      <c r="B140" s="30">
        <v>57</v>
      </c>
      <c r="C140" s="30">
        <v>226</v>
      </c>
      <c r="D140" s="30">
        <v>4710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1">
        <v>0</v>
      </c>
      <c r="K140" s="26"/>
      <c r="L140" s="26"/>
    </row>
    <row r="141" spans="1:12" customFormat="1" ht="21" customHeight="1" x14ac:dyDescent="0.25">
      <c r="A141" s="29" t="s">
        <v>16</v>
      </c>
      <c r="B141" s="30">
        <v>148</v>
      </c>
      <c r="C141" s="30">
        <v>546</v>
      </c>
      <c r="D141" s="30">
        <v>8575</v>
      </c>
      <c r="E141" s="30">
        <v>17</v>
      </c>
      <c r="F141" s="30">
        <v>136</v>
      </c>
      <c r="G141" s="30">
        <v>3096</v>
      </c>
      <c r="H141" s="30">
        <v>0</v>
      </c>
      <c r="I141" s="30">
        <v>0</v>
      </c>
      <c r="J141" s="31">
        <v>0</v>
      </c>
      <c r="K141" s="26"/>
      <c r="L141" s="26"/>
    </row>
    <row r="142" spans="1:12" customFormat="1" ht="21" customHeight="1" x14ac:dyDescent="0.25">
      <c r="A142" s="29" t="s">
        <v>17</v>
      </c>
      <c r="B142" s="30">
        <v>16</v>
      </c>
      <c r="C142" s="30">
        <v>64</v>
      </c>
      <c r="D142" s="30">
        <v>1038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  <c r="J142" s="31">
        <v>0</v>
      </c>
      <c r="K142" s="26"/>
      <c r="L142" s="26"/>
    </row>
    <row r="143" spans="1:12" customFormat="1" ht="21" customHeight="1" x14ac:dyDescent="0.25">
      <c r="A143" s="29" t="s">
        <v>18</v>
      </c>
      <c r="B143" s="30">
        <v>0</v>
      </c>
      <c r="C143" s="30">
        <v>0</v>
      </c>
      <c r="D143" s="30">
        <v>0</v>
      </c>
      <c r="E143" s="30">
        <v>4</v>
      </c>
      <c r="F143" s="30">
        <v>40</v>
      </c>
      <c r="G143" s="30">
        <v>768</v>
      </c>
      <c r="H143" s="30">
        <v>0</v>
      </c>
      <c r="I143" s="30">
        <v>0</v>
      </c>
      <c r="J143" s="31">
        <v>0</v>
      </c>
      <c r="K143" s="26"/>
      <c r="L143" s="26"/>
    </row>
    <row r="144" spans="1:12" customFormat="1" ht="21" customHeight="1" x14ac:dyDescent="0.25">
      <c r="A144" s="29" t="s">
        <v>19</v>
      </c>
      <c r="B144" s="30">
        <v>11</v>
      </c>
      <c r="C144" s="30">
        <v>34</v>
      </c>
      <c r="D144" s="30">
        <v>140</v>
      </c>
      <c r="E144" s="30">
        <v>0</v>
      </c>
      <c r="F144" s="30">
        <v>0</v>
      </c>
      <c r="G144" s="30">
        <v>0</v>
      </c>
      <c r="H144" s="30">
        <v>20</v>
      </c>
      <c r="I144" s="30">
        <v>576</v>
      </c>
      <c r="J144" s="31">
        <v>9678</v>
      </c>
      <c r="K144" s="26"/>
      <c r="L144" s="26"/>
    </row>
    <row r="145" spans="1:12" customFormat="1" ht="21" customHeight="1" x14ac:dyDescent="0.25">
      <c r="A145" s="28" t="s">
        <v>51</v>
      </c>
      <c r="B145" s="24">
        <f t="shared" ref="B145:J145" si="83">SUM(B146:B150)</f>
        <v>1081</v>
      </c>
      <c r="C145" s="24">
        <f t="shared" si="83"/>
        <v>4295</v>
      </c>
      <c r="D145" s="24">
        <f t="shared" si="83"/>
        <v>65129</v>
      </c>
      <c r="E145" s="24">
        <f t="shared" si="83"/>
        <v>0</v>
      </c>
      <c r="F145" s="24">
        <f t="shared" si="83"/>
        <v>0</v>
      </c>
      <c r="G145" s="24">
        <f t="shared" si="83"/>
        <v>0</v>
      </c>
      <c r="H145" s="24">
        <f t="shared" si="83"/>
        <v>2</v>
      </c>
      <c r="I145" s="24">
        <f t="shared" si="83"/>
        <v>28</v>
      </c>
      <c r="J145" s="25">
        <f t="shared" si="83"/>
        <v>262</v>
      </c>
      <c r="K145" s="26"/>
      <c r="L145" s="26"/>
    </row>
    <row r="146" spans="1:12" customFormat="1" ht="20.25" customHeight="1" x14ac:dyDescent="0.25">
      <c r="A146" s="29" t="s">
        <v>20</v>
      </c>
      <c r="B146" s="30">
        <v>5</v>
      </c>
      <c r="C146" s="30">
        <v>17</v>
      </c>
      <c r="D146" s="30">
        <v>219</v>
      </c>
      <c r="E146" s="30">
        <v>0</v>
      </c>
      <c r="F146" s="30">
        <v>0</v>
      </c>
      <c r="G146" s="30">
        <v>0</v>
      </c>
      <c r="H146" s="30">
        <v>0</v>
      </c>
      <c r="I146" s="30">
        <v>0</v>
      </c>
      <c r="J146" s="31">
        <v>0</v>
      </c>
      <c r="K146" s="26"/>
      <c r="L146" s="26"/>
    </row>
    <row r="147" spans="1:12" customFormat="1" ht="21" customHeight="1" x14ac:dyDescent="0.25">
      <c r="A147" s="29" t="s">
        <v>21</v>
      </c>
      <c r="B147" s="30">
        <v>40</v>
      </c>
      <c r="C147" s="30">
        <v>160</v>
      </c>
      <c r="D147" s="30">
        <v>2452</v>
      </c>
      <c r="E147" s="30">
        <v>0</v>
      </c>
      <c r="F147" s="30">
        <v>0</v>
      </c>
      <c r="G147" s="30">
        <v>0</v>
      </c>
      <c r="H147" s="30">
        <v>2</v>
      </c>
      <c r="I147" s="30">
        <v>28</v>
      </c>
      <c r="J147" s="31">
        <v>262</v>
      </c>
      <c r="K147" s="26"/>
      <c r="L147" s="26"/>
    </row>
    <row r="148" spans="1:12" customFormat="1" ht="21" customHeight="1" x14ac:dyDescent="0.25">
      <c r="A148" s="29" t="s">
        <v>22</v>
      </c>
      <c r="B148" s="30">
        <v>11</v>
      </c>
      <c r="C148" s="30">
        <v>44</v>
      </c>
      <c r="D148" s="30">
        <v>779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1">
        <v>0</v>
      </c>
      <c r="K148" s="26"/>
      <c r="L148" s="26"/>
    </row>
    <row r="149" spans="1:12" customFormat="1" ht="21" customHeight="1" x14ac:dyDescent="0.25">
      <c r="A149" s="29" t="s">
        <v>24</v>
      </c>
      <c r="B149" s="30">
        <v>944</v>
      </c>
      <c r="C149" s="30">
        <v>3750</v>
      </c>
      <c r="D149" s="30">
        <v>56163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31">
        <v>0</v>
      </c>
      <c r="K149" s="26"/>
      <c r="L149" s="26"/>
    </row>
    <row r="150" spans="1:12" customFormat="1" ht="21" customHeight="1" x14ac:dyDescent="0.25">
      <c r="A150" s="29" t="s">
        <v>25</v>
      </c>
      <c r="B150" s="30">
        <v>81</v>
      </c>
      <c r="C150" s="30">
        <v>324</v>
      </c>
      <c r="D150" s="30">
        <v>5516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1">
        <v>0</v>
      </c>
      <c r="K150" s="26"/>
      <c r="L150" s="26"/>
    </row>
    <row r="151" spans="1:12" customFormat="1" ht="32.25" customHeight="1" x14ac:dyDescent="0.25">
      <c r="A151" s="33"/>
      <c r="B151" s="38" t="s">
        <v>10</v>
      </c>
      <c r="C151" s="39"/>
      <c r="D151" s="39"/>
      <c r="E151" s="39"/>
      <c r="F151" s="39"/>
      <c r="G151" s="39"/>
      <c r="H151" s="39"/>
      <c r="I151" s="39"/>
      <c r="J151" s="39"/>
      <c r="K151" s="26"/>
      <c r="L151" s="26"/>
    </row>
    <row r="152" spans="1:12" customFormat="1" ht="22.5" customHeight="1" x14ac:dyDescent="0.25">
      <c r="A152" s="23" t="s">
        <v>50</v>
      </c>
      <c r="B152" s="24">
        <f t="shared" ref="B152:J152" si="84">+B153+B158+B186</f>
        <v>941</v>
      </c>
      <c r="C152" s="24">
        <f t="shared" si="84"/>
        <v>3135</v>
      </c>
      <c r="D152" s="24">
        <f t="shared" si="84"/>
        <v>44578</v>
      </c>
      <c r="E152" s="24">
        <f t="shared" si="84"/>
        <v>73</v>
      </c>
      <c r="F152" s="24">
        <f t="shared" si="84"/>
        <v>514</v>
      </c>
      <c r="G152" s="24">
        <f t="shared" si="84"/>
        <v>6293</v>
      </c>
      <c r="H152" s="24">
        <f t="shared" si="84"/>
        <v>43</v>
      </c>
      <c r="I152" s="24">
        <f t="shared" si="84"/>
        <v>1351</v>
      </c>
      <c r="J152" s="25">
        <f t="shared" si="84"/>
        <v>11983</v>
      </c>
      <c r="K152" s="26"/>
    </row>
    <row r="153" spans="1:12" customFormat="1" ht="20.100000000000001" customHeight="1" x14ac:dyDescent="0.25">
      <c r="A153" s="27" t="s">
        <v>48</v>
      </c>
      <c r="B153" s="24">
        <f>+B154</f>
        <v>19</v>
      </c>
      <c r="C153" s="24">
        <f t="shared" ref="C153:J153" si="85">+C154</f>
        <v>82</v>
      </c>
      <c r="D153" s="24">
        <f t="shared" si="85"/>
        <v>614</v>
      </c>
      <c r="E153" s="24">
        <f>+E154</f>
        <v>1</v>
      </c>
      <c r="F153" s="24">
        <f t="shared" si="85"/>
        <v>6</v>
      </c>
      <c r="G153" s="24">
        <f t="shared" si="85"/>
        <v>18</v>
      </c>
      <c r="H153" s="24">
        <f t="shared" si="85"/>
        <v>13</v>
      </c>
      <c r="I153" s="24">
        <f t="shared" si="85"/>
        <v>300</v>
      </c>
      <c r="J153" s="25">
        <f t="shared" si="85"/>
        <v>3655</v>
      </c>
      <c r="K153" s="26"/>
    </row>
    <row r="154" spans="1:12" customFormat="1" ht="20.100000000000001" customHeight="1" x14ac:dyDescent="0.25">
      <c r="A154" s="28" t="s">
        <v>48</v>
      </c>
      <c r="B154" s="24">
        <f t="shared" ref="B154:J154" si="86">SUM(B155:B157)</f>
        <v>19</v>
      </c>
      <c r="C154" s="24">
        <f t="shared" si="86"/>
        <v>82</v>
      </c>
      <c r="D154" s="24">
        <f t="shared" si="86"/>
        <v>614</v>
      </c>
      <c r="E154" s="24">
        <f t="shared" si="86"/>
        <v>1</v>
      </c>
      <c r="F154" s="24">
        <f t="shared" si="86"/>
        <v>6</v>
      </c>
      <c r="G154" s="24">
        <f t="shared" si="86"/>
        <v>18</v>
      </c>
      <c r="H154" s="24">
        <f t="shared" si="86"/>
        <v>13</v>
      </c>
      <c r="I154" s="24">
        <f t="shared" si="86"/>
        <v>300</v>
      </c>
      <c r="J154" s="25">
        <f t="shared" si="86"/>
        <v>3655</v>
      </c>
      <c r="K154" s="26"/>
    </row>
    <row r="155" spans="1:12" customFormat="1" ht="21" customHeight="1" x14ac:dyDescent="0.25">
      <c r="A155" s="29" t="s">
        <v>77</v>
      </c>
      <c r="B155" s="30">
        <v>14</v>
      </c>
      <c r="C155" s="30">
        <v>56</v>
      </c>
      <c r="D155" s="30">
        <v>379</v>
      </c>
      <c r="E155" s="30">
        <v>1</v>
      </c>
      <c r="F155" s="30">
        <v>6</v>
      </c>
      <c r="G155" s="30">
        <v>18</v>
      </c>
      <c r="H155" s="30">
        <v>13</v>
      </c>
      <c r="I155" s="30">
        <v>300</v>
      </c>
      <c r="J155" s="31">
        <v>3655</v>
      </c>
      <c r="K155" s="26"/>
    </row>
    <row r="156" spans="1:12" customFormat="1" ht="21" customHeight="1" x14ac:dyDescent="0.25">
      <c r="A156" s="29" t="s">
        <v>26</v>
      </c>
      <c r="B156" s="30">
        <v>4</v>
      </c>
      <c r="C156" s="30">
        <v>17</v>
      </c>
      <c r="D156" s="30">
        <v>103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1">
        <v>0</v>
      </c>
      <c r="K156" s="32"/>
    </row>
    <row r="157" spans="1:12" customFormat="1" ht="21" customHeight="1" x14ac:dyDescent="0.25">
      <c r="A157" s="29" t="s">
        <v>57</v>
      </c>
      <c r="B157" s="30">
        <v>1</v>
      </c>
      <c r="C157" s="30">
        <v>9</v>
      </c>
      <c r="D157" s="30">
        <v>132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1">
        <v>0</v>
      </c>
      <c r="K157" s="26"/>
    </row>
    <row r="158" spans="1:12" customFormat="1" ht="21.95" customHeight="1" x14ac:dyDescent="0.25">
      <c r="A158" s="33" t="s">
        <v>49</v>
      </c>
      <c r="B158" s="24">
        <f t="shared" ref="B158:J158" si="87">+B159+B177</f>
        <v>627</v>
      </c>
      <c r="C158" s="24">
        <f t="shared" si="87"/>
        <v>1958</v>
      </c>
      <c r="D158" s="24">
        <f t="shared" si="87"/>
        <v>28192</v>
      </c>
      <c r="E158" s="24">
        <f t="shared" si="87"/>
        <v>64</v>
      </c>
      <c r="F158" s="24">
        <f t="shared" si="87"/>
        <v>444</v>
      </c>
      <c r="G158" s="24">
        <f t="shared" si="87"/>
        <v>5181</v>
      </c>
      <c r="H158" s="24">
        <f t="shared" si="87"/>
        <v>29</v>
      </c>
      <c r="I158" s="24">
        <f t="shared" si="87"/>
        <v>1045</v>
      </c>
      <c r="J158" s="25">
        <f t="shared" si="87"/>
        <v>8123</v>
      </c>
      <c r="K158" s="26"/>
    </row>
    <row r="159" spans="1:12" customFormat="1" ht="20.100000000000001" customHeight="1" x14ac:dyDescent="0.25">
      <c r="A159" s="28" t="s">
        <v>49</v>
      </c>
      <c r="B159" s="24">
        <f t="shared" ref="B159:J159" si="88">SUM(B160:B176)</f>
        <v>606</v>
      </c>
      <c r="C159" s="24">
        <f t="shared" si="88"/>
        <v>1854</v>
      </c>
      <c r="D159" s="24">
        <f t="shared" si="88"/>
        <v>26875</v>
      </c>
      <c r="E159" s="24">
        <f t="shared" si="88"/>
        <v>63</v>
      </c>
      <c r="F159" s="24">
        <f t="shared" si="88"/>
        <v>432</v>
      </c>
      <c r="G159" s="24">
        <f t="shared" si="88"/>
        <v>5109</v>
      </c>
      <c r="H159" s="24">
        <f t="shared" si="88"/>
        <v>29</v>
      </c>
      <c r="I159" s="24">
        <f t="shared" si="88"/>
        <v>1045</v>
      </c>
      <c r="J159" s="25">
        <f t="shared" si="88"/>
        <v>8123</v>
      </c>
      <c r="K159" s="26"/>
    </row>
    <row r="160" spans="1:12" customFormat="1" ht="21.95" customHeight="1" x14ac:dyDescent="0.25">
      <c r="A160" s="29" t="s">
        <v>12</v>
      </c>
      <c r="B160" s="30">
        <v>2</v>
      </c>
      <c r="C160" s="30">
        <v>7</v>
      </c>
      <c r="D160" s="30">
        <v>63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1">
        <v>0</v>
      </c>
      <c r="K160" s="26"/>
    </row>
    <row r="161" spans="1:11" customFormat="1" ht="21.95" customHeight="1" x14ac:dyDescent="0.25">
      <c r="A161" s="29" t="s">
        <v>54</v>
      </c>
      <c r="B161" s="30">
        <v>11</v>
      </c>
      <c r="C161" s="30">
        <v>23</v>
      </c>
      <c r="D161" s="30">
        <v>97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1">
        <v>0</v>
      </c>
      <c r="K161" s="26"/>
    </row>
    <row r="162" spans="1:11" customFormat="1" ht="21.95" customHeight="1" x14ac:dyDescent="0.25">
      <c r="A162" s="29" t="s">
        <v>28</v>
      </c>
      <c r="B162" s="30">
        <v>32</v>
      </c>
      <c r="C162" s="30">
        <v>69</v>
      </c>
      <c r="D162" s="30">
        <v>702</v>
      </c>
      <c r="E162" s="30">
        <v>0</v>
      </c>
      <c r="F162" s="30">
        <v>0</v>
      </c>
      <c r="G162" s="30">
        <v>0</v>
      </c>
      <c r="H162" s="30">
        <v>0</v>
      </c>
      <c r="I162" s="30">
        <v>0</v>
      </c>
      <c r="J162" s="31">
        <v>0</v>
      </c>
      <c r="K162" s="26"/>
    </row>
    <row r="163" spans="1:11" customFormat="1" ht="21.95" customHeight="1" x14ac:dyDescent="0.25">
      <c r="A163" s="29" t="s">
        <v>29</v>
      </c>
      <c r="B163" s="30">
        <v>29</v>
      </c>
      <c r="C163" s="30">
        <v>71</v>
      </c>
      <c r="D163" s="30">
        <v>591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1">
        <v>0</v>
      </c>
      <c r="K163" s="26"/>
    </row>
    <row r="164" spans="1:11" customFormat="1" ht="21.95" customHeight="1" x14ac:dyDescent="0.25">
      <c r="A164" s="29" t="s">
        <v>30</v>
      </c>
      <c r="B164" s="30">
        <v>0</v>
      </c>
      <c r="C164" s="30">
        <v>0</v>
      </c>
      <c r="D164" s="30">
        <v>0</v>
      </c>
      <c r="E164" s="30">
        <v>10</v>
      </c>
      <c r="F164" s="30">
        <v>80</v>
      </c>
      <c r="G164" s="30">
        <v>1017</v>
      </c>
      <c r="H164" s="30">
        <v>2</v>
      </c>
      <c r="I164" s="30">
        <v>32</v>
      </c>
      <c r="J164" s="31">
        <v>222</v>
      </c>
      <c r="K164" s="26"/>
    </row>
    <row r="165" spans="1:11" customFormat="1" ht="21.95" customHeight="1" x14ac:dyDescent="0.25">
      <c r="A165" s="29" t="s">
        <v>59</v>
      </c>
      <c r="B165" s="30">
        <v>1</v>
      </c>
      <c r="C165" s="30">
        <v>2</v>
      </c>
      <c r="D165" s="30">
        <v>9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1">
        <v>0</v>
      </c>
      <c r="K165" s="26"/>
    </row>
    <row r="166" spans="1:11" customFormat="1" ht="21.95" customHeight="1" x14ac:dyDescent="0.25">
      <c r="A166" s="29" t="s">
        <v>31</v>
      </c>
      <c r="B166" s="30">
        <v>10</v>
      </c>
      <c r="C166" s="30">
        <v>31</v>
      </c>
      <c r="D166" s="30">
        <v>318</v>
      </c>
      <c r="E166" s="30">
        <v>0</v>
      </c>
      <c r="F166" s="30">
        <v>0</v>
      </c>
      <c r="G166" s="30">
        <v>0</v>
      </c>
      <c r="H166" s="30">
        <v>2</v>
      </c>
      <c r="I166" s="30">
        <v>67</v>
      </c>
      <c r="J166" s="31">
        <v>201</v>
      </c>
      <c r="K166" s="26"/>
    </row>
    <row r="167" spans="1:11" customFormat="1" ht="21.95" customHeight="1" x14ac:dyDescent="0.25">
      <c r="A167" s="29" t="s">
        <v>32</v>
      </c>
      <c r="B167" s="30">
        <v>2</v>
      </c>
      <c r="C167" s="30">
        <v>7</v>
      </c>
      <c r="D167" s="30">
        <v>70</v>
      </c>
      <c r="E167" s="30">
        <v>0</v>
      </c>
      <c r="F167" s="30">
        <v>0</v>
      </c>
      <c r="G167" s="30">
        <v>0</v>
      </c>
      <c r="H167" s="30">
        <v>0</v>
      </c>
      <c r="I167" s="30">
        <v>0</v>
      </c>
      <c r="J167" s="31">
        <v>0</v>
      </c>
      <c r="K167" s="26"/>
    </row>
    <row r="168" spans="1:11" customFormat="1" ht="21.95" customHeight="1" x14ac:dyDescent="0.25">
      <c r="A168" s="29" t="s">
        <v>33</v>
      </c>
      <c r="B168" s="30">
        <v>81</v>
      </c>
      <c r="C168" s="30">
        <v>277</v>
      </c>
      <c r="D168" s="30">
        <v>2690</v>
      </c>
      <c r="E168" s="30">
        <v>21</v>
      </c>
      <c r="F168" s="30">
        <v>160</v>
      </c>
      <c r="G168" s="30">
        <v>3200</v>
      </c>
      <c r="H168" s="30">
        <v>0</v>
      </c>
      <c r="I168" s="30">
        <v>0</v>
      </c>
      <c r="J168" s="31">
        <v>0</v>
      </c>
      <c r="K168" s="26"/>
    </row>
    <row r="169" spans="1:11" customFormat="1" ht="21.95" customHeight="1" x14ac:dyDescent="0.25">
      <c r="A169" s="29" t="s">
        <v>34</v>
      </c>
      <c r="B169" s="30">
        <v>52</v>
      </c>
      <c r="C169" s="30">
        <v>132</v>
      </c>
      <c r="D169" s="30">
        <v>2267</v>
      </c>
      <c r="E169" s="30">
        <v>0</v>
      </c>
      <c r="F169" s="30">
        <v>0</v>
      </c>
      <c r="G169" s="30">
        <v>0</v>
      </c>
      <c r="H169" s="30">
        <v>16</v>
      </c>
      <c r="I169" s="30">
        <v>480</v>
      </c>
      <c r="J169" s="31">
        <v>4946</v>
      </c>
      <c r="K169" s="26"/>
    </row>
    <row r="170" spans="1:11" customFormat="1" ht="21.95" customHeight="1" x14ac:dyDescent="0.25">
      <c r="A170" s="29" t="s">
        <v>35</v>
      </c>
      <c r="B170" s="30">
        <v>2</v>
      </c>
      <c r="C170" s="30">
        <v>5</v>
      </c>
      <c r="D170" s="30">
        <v>25</v>
      </c>
      <c r="E170" s="30">
        <v>0</v>
      </c>
      <c r="F170" s="30">
        <v>0</v>
      </c>
      <c r="G170" s="30">
        <v>0</v>
      </c>
      <c r="H170" s="30">
        <v>2</v>
      </c>
      <c r="I170" s="30">
        <v>438</v>
      </c>
      <c r="J170" s="31">
        <v>2451</v>
      </c>
      <c r="K170" s="26"/>
    </row>
    <row r="171" spans="1:11" customFormat="1" ht="21.95" customHeight="1" x14ac:dyDescent="0.25">
      <c r="A171" s="29" t="s">
        <v>36</v>
      </c>
      <c r="B171" s="30">
        <v>218</v>
      </c>
      <c r="C171" s="30">
        <v>636</v>
      </c>
      <c r="D171" s="30">
        <v>7866</v>
      </c>
      <c r="E171" s="30">
        <v>32</v>
      </c>
      <c r="F171" s="30">
        <v>192</v>
      </c>
      <c r="G171" s="30">
        <v>892</v>
      </c>
      <c r="H171" s="30">
        <v>2</v>
      </c>
      <c r="I171" s="30">
        <v>6</v>
      </c>
      <c r="J171" s="31">
        <v>127</v>
      </c>
      <c r="K171" s="26"/>
    </row>
    <row r="172" spans="1:11" customFormat="1" ht="21.95" customHeight="1" x14ac:dyDescent="0.25">
      <c r="A172" s="29" t="s">
        <v>37</v>
      </c>
      <c r="B172" s="30">
        <v>1</v>
      </c>
      <c r="C172" s="30">
        <v>2</v>
      </c>
      <c r="D172" s="30">
        <v>9</v>
      </c>
      <c r="E172" s="30">
        <v>0</v>
      </c>
      <c r="F172" s="30">
        <v>0</v>
      </c>
      <c r="G172" s="30">
        <v>0</v>
      </c>
      <c r="H172" s="30">
        <v>1</v>
      </c>
      <c r="I172" s="30">
        <v>8</v>
      </c>
      <c r="J172" s="31">
        <v>122</v>
      </c>
      <c r="K172" s="26"/>
    </row>
    <row r="173" spans="1:11" customFormat="1" ht="21.95" customHeight="1" x14ac:dyDescent="0.25">
      <c r="A173" s="29" t="s">
        <v>38</v>
      </c>
      <c r="B173" s="30">
        <v>29</v>
      </c>
      <c r="C173" s="30">
        <v>94</v>
      </c>
      <c r="D173" s="30">
        <v>1269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1">
        <v>0</v>
      </c>
      <c r="K173" s="26"/>
    </row>
    <row r="174" spans="1:11" customFormat="1" ht="21.95" customHeight="1" x14ac:dyDescent="0.25">
      <c r="A174" s="29" t="s">
        <v>42</v>
      </c>
      <c r="B174" s="30">
        <v>5</v>
      </c>
      <c r="C174" s="30">
        <v>12</v>
      </c>
      <c r="D174" s="30">
        <v>125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1">
        <v>0</v>
      </c>
      <c r="K174" s="26"/>
    </row>
    <row r="175" spans="1:11" customFormat="1" ht="21.95" customHeight="1" x14ac:dyDescent="0.25">
      <c r="A175" s="29" t="s">
        <v>43</v>
      </c>
      <c r="B175" s="30">
        <v>2</v>
      </c>
      <c r="C175" s="30">
        <v>4</v>
      </c>
      <c r="D175" s="30">
        <v>10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1">
        <v>0</v>
      </c>
      <c r="K175" s="26"/>
    </row>
    <row r="176" spans="1:11" customFormat="1" ht="21.95" customHeight="1" x14ac:dyDescent="0.25">
      <c r="A176" s="29" t="s">
        <v>53</v>
      </c>
      <c r="B176" s="30">
        <v>129</v>
      </c>
      <c r="C176" s="30">
        <v>482</v>
      </c>
      <c r="D176" s="30">
        <v>10764</v>
      </c>
      <c r="E176" s="30">
        <v>0</v>
      </c>
      <c r="F176" s="30">
        <v>0</v>
      </c>
      <c r="G176" s="30">
        <v>0</v>
      </c>
      <c r="H176" s="30">
        <v>4</v>
      </c>
      <c r="I176" s="30">
        <v>14</v>
      </c>
      <c r="J176" s="31">
        <v>54</v>
      </c>
      <c r="K176" s="26"/>
    </row>
    <row r="177" spans="1:12" customFormat="1" ht="20.100000000000001" customHeight="1" x14ac:dyDescent="0.25">
      <c r="A177" s="28" t="s">
        <v>52</v>
      </c>
      <c r="B177" s="24">
        <f t="shared" ref="B177:J177" si="89">SUM(B178:B185)</f>
        <v>21</v>
      </c>
      <c r="C177" s="24">
        <f t="shared" si="89"/>
        <v>104</v>
      </c>
      <c r="D177" s="24">
        <f t="shared" si="89"/>
        <v>1317</v>
      </c>
      <c r="E177" s="24">
        <f t="shared" si="89"/>
        <v>1</v>
      </c>
      <c r="F177" s="24">
        <f t="shared" si="89"/>
        <v>12</v>
      </c>
      <c r="G177" s="24">
        <f t="shared" si="89"/>
        <v>72</v>
      </c>
      <c r="H177" s="24">
        <f t="shared" si="89"/>
        <v>0</v>
      </c>
      <c r="I177" s="24">
        <f t="shared" si="89"/>
        <v>0</v>
      </c>
      <c r="J177" s="25">
        <f t="shared" si="89"/>
        <v>0</v>
      </c>
      <c r="K177" s="26"/>
    </row>
    <row r="178" spans="1:12" customFormat="1" ht="21" customHeight="1" x14ac:dyDescent="0.25">
      <c r="A178" s="34" t="s">
        <v>68</v>
      </c>
      <c r="B178" s="30">
        <v>1</v>
      </c>
      <c r="C178" s="30">
        <v>1</v>
      </c>
      <c r="D178" s="30">
        <v>4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1">
        <v>0</v>
      </c>
      <c r="K178" s="26"/>
    </row>
    <row r="179" spans="1:12" customFormat="1" ht="21" customHeight="1" x14ac:dyDescent="0.25">
      <c r="A179" s="34" t="s">
        <v>45</v>
      </c>
      <c r="B179" s="30">
        <v>2</v>
      </c>
      <c r="C179" s="30">
        <v>2</v>
      </c>
      <c r="D179" s="30">
        <v>6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1">
        <v>0</v>
      </c>
      <c r="K179" s="26"/>
      <c r="L179" s="26"/>
    </row>
    <row r="180" spans="1:12" customFormat="1" ht="20.100000000000001" customHeight="1" x14ac:dyDescent="0.25">
      <c r="A180" s="33" t="s">
        <v>73</v>
      </c>
      <c r="B180" s="30"/>
      <c r="C180" s="30"/>
      <c r="D180" s="30"/>
      <c r="E180" s="30"/>
      <c r="F180" s="30"/>
      <c r="G180" s="30"/>
      <c r="H180" s="30"/>
      <c r="I180" s="30"/>
      <c r="J180" s="31"/>
      <c r="K180" s="26"/>
      <c r="L180" s="26"/>
    </row>
    <row r="181" spans="1:12" customFormat="1" ht="21" customHeight="1" x14ac:dyDescent="0.25">
      <c r="A181" s="34" t="s">
        <v>46</v>
      </c>
      <c r="B181" s="30">
        <v>1</v>
      </c>
      <c r="C181" s="30">
        <v>4</v>
      </c>
      <c r="D181" s="30">
        <v>16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1">
        <v>0</v>
      </c>
      <c r="K181" s="26"/>
      <c r="L181" s="26"/>
    </row>
    <row r="182" spans="1:12" customFormat="1" ht="21" customHeight="1" x14ac:dyDescent="0.25">
      <c r="A182" s="34" t="s">
        <v>64</v>
      </c>
      <c r="B182" s="30">
        <v>1</v>
      </c>
      <c r="C182" s="30">
        <v>5</v>
      </c>
      <c r="D182" s="30">
        <v>74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1">
        <v>0</v>
      </c>
      <c r="K182" s="26"/>
      <c r="L182" s="26"/>
    </row>
    <row r="183" spans="1:12" customFormat="1" ht="21" customHeight="1" x14ac:dyDescent="0.25">
      <c r="A183" s="34" t="s">
        <v>65</v>
      </c>
      <c r="B183" s="30">
        <v>1</v>
      </c>
      <c r="C183" s="30">
        <v>5</v>
      </c>
      <c r="D183" s="30">
        <v>41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1">
        <v>0</v>
      </c>
      <c r="K183" s="26"/>
      <c r="L183" s="26"/>
    </row>
    <row r="184" spans="1:12" customFormat="1" ht="21" customHeight="1" x14ac:dyDescent="0.25">
      <c r="A184" s="34" t="s">
        <v>71</v>
      </c>
      <c r="B184" s="30">
        <v>2</v>
      </c>
      <c r="C184" s="30">
        <v>4</v>
      </c>
      <c r="D184" s="30">
        <v>71</v>
      </c>
      <c r="E184" s="30">
        <v>0</v>
      </c>
      <c r="F184" s="30">
        <v>0</v>
      </c>
      <c r="G184" s="30">
        <v>0</v>
      </c>
      <c r="H184" s="30">
        <v>0</v>
      </c>
      <c r="I184" s="30">
        <v>0</v>
      </c>
      <c r="J184" s="31">
        <v>0</v>
      </c>
      <c r="K184" s="26"/>
      <c r="L184" s="26"/>
    </row>
    <row r="185" spans="1:12" customFormat="1" ht="21" customHeight="1" x14ac:dyDescent="0.25">
      <c r="A185" s="34" t="s">
        <v>47</v>
      </c>
      <c r="B185" s="30">
        <v>13</v>
      </c>
      <c r="C185" s="30">
        <v>83</v>
      </c>
      <c r="D185" s="30">
        <v>1105</v>
      </c>
      <c r="E185" s="30">
        <v>1</v>
      </c>
      <c r="F185" s="30">
        <v>12</v>
      </c>
      <c r="G185" s="30">
        <v>72</v>
      </c>
      <c r="H185" s="30">
        <v>0</v>
      </c>
      <c r="I185" s="30">
        <v>0</v>
      </c>
      <c r="J185" s="31">
        <v>0</v>
      </c>
      <c r="K185" s="26"/>
      <c r="L185" s="26"/>
    </row>
    <row r="186" spans="1:12" customFormat="1" ht="21" customHeight="1" x14ac:dyDescent="0.25">
      <c r="A186" s="35" t="s">
        <v>13</v>
      </c>
      <c r="B186" s="36">
        <f t="shared" ref="B186:J186" si="90">+B187+B194</f>
        <v>295</v>
      </c>
      <c r="C186" s="36">
        <f t="shared" si="90"/>
        <v>1095</v>
      </c>
      <c r="D186" s="36">
        <f t="shared" si="90"/>
        <v>15772</v>
      </c>
      <c r="E186" s="36">
        <f t="shared" si="90"/>
        <v>8</v>
      </c>
      <c r="F186" s="36">
        <f t="shared" si="90"/>
        <v>64</v>
      </c>
      <c r="G186" s="36">
        <f t="shared" si="90"/>
        <v>1094</v>
      </c>
      <c r="H186" s="36">
        <f t="shared" si="90"/>
        <v>1</v>
      </c>
      <c r="I186" s="36">
        <f t="shared" si="90"/>
        <v>6</v>
      </c>
      <c r="J186" s="36">
        <f t="shared" si="90"/>
        <v>205</v>
      </c>
      <c r="K186" s="26"/>
      <c r="L186" s="26"/>
    </row>
    <row r="187" spans="1:12" customFormat="1" ht="20.100000000000001" customHeight="1" x14ac:dyDescent="0.25">
      <c r="A187" s="28" t="s">
        <v>14</v>
      </c>
      <c r="B187" s="24">
        <f t="shared" ref="B187:J187" si="91">SUM(B188:B193)</f>
        <v>130</v>
      </c>
      <c r="C187" s="24">
        <f t="shared" si="91"/>
        <v>477</v>
      </c>
      <c r="D187" s="24">
        <f t="shared" si="91"/>
        <v>8304</v>
      </c>
      <c r="E187" s="24">
        <f t="shared" si="91"/>
        <v>8</v>
      </c>
      <c r="F187" s="24">
        <f t="shared" si="91"/>
        <v>64</v>
      </c>
      <c r="G187" s="24">
        <f t="shared" si="91"/>
        <v>1094</v>
      </c>
      <c r="H187" s="24">
        <f>SUM(H188:H193)</f>
        <v>1</v>
      </c>
      <c r="I187" s="24">
        <f t="shared" si="91"/>
        <v>6</v>
      </c>
      <c r="J187" s="25">
        <f t="shared" si="91"/>
        <v>205</v>
      </c>
      <c r="K187" s="26"/>
      <c r="L187" s="26"/>
    </row>
    <row r="188" spans="1:12" customFormat="1" ht="21" customHeight="1" x14ac:dyDescent="0.25">
      <c r="A188" s="29" t="s">
        <v>69</v>
      </c>
      <c r="B188" s="30">
        <v>1</v>
      </c>
      <c r="C188" s="30">
        <v>3</v>
      </c>
      <c r="D188" s="30">
        <v>55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1">
        <v>0</v>
      </c>
      <c r="K188" s="26"/>
      <c r="L188" s="26"/>
    </row>
    <row r="189" spans="1:12" customFormat="1" ht="21" customHeight="1" x14ac:dyDescent="0.25">
      <c r="A189" s="29" t="s">
        <v>66</v>
      </c>
      <c r="B189" s="30">
        <v>4</v>
      </c>
      <c r="C189" s="30">
        <v>16</v>
      </c>
      <c r="D189" s="30">
        <v>162</v>
      </c>
      <c r="E189" s="30">
        <v>0</v>
      </c>
      <c r="F189" s="30">
        <v>0</v>
      </c>
      <c r="G189" s="30">
        <v>0</v>
      </c>
      <c r="H189" s="30">
        <v>0</v>
      </c>
      <c r="I189" s="30">
        <v>0</v>
      </c>
      <c r="J189" s="31">
        <v>0</v>
      </c>
      <c r="K189" s="26"/>
      <c r="L189" s="26"/>
    </row>
    <row r="190" spans="1:12" customFormat="1" ht="21" customHeight="1" x14ac:dyDescent="0.25">
      <c r="A190" s="29" t="s">
        <v>15</v>
      </c>
      <c r="B190" s="30">
        <v>62</v>
      </c>
      <c r="C190" s="30">
        <v>222</v>
      </c>
      <c r="D190" s="30">
        <v>4231</v>
      </c>
      <c r="E190" s="30">
        <v>8</v>
      </c>
      <c r="F190" s="30">
        <v>64</v>
      </c>
      <c r="G190" s="30">
        <v>1094</v>
      </c>
      <c r="H190" s="30">
        <v>0</v>
      </c>
      <c r="I190" s="30">
        <v>0</v>
      </c>
      <c r="J190" s="31">
        <v>0</v>
      </c>
      <c r="K190" s="26"/>
      <c r="L190" s="26"/>
    </row>
    <row r="191" spans="1:12" customFormat="1" ht="21" customHeight="1" x14ac:dyDescent="0.25">
      <c r="A191" s="29" t="s">
        <v>16</v>
      </c>
      <c r="B191" s="30">
        <v>46</v>
      </c>
      <c r="C191" s="30">
        <v>172</v>
      </c>
      <c r="D191" s="30">
        <v>2649</v>
      </c>
      <c r="E191" s="30">
        <v>0</v>
      </c>
      <c r="F191" s="30">
        <v>0</v>
      </c>
      <c r="G191" s="30">
        <v>0</v>
      </c>
      <c r="H191" s="30">
        <v>0</v>
      </c>
      <c r="I191" s="30">
        <v>0</v>
      </c>
      <c r="J191" s="31">
        <v>0</v>
      </c>
      <c r="K191" s="26"/>
      <c r="L191" s="26"/>
    </row>
    <row r="192" spans="1:12" customFormat="1" ht="21" customHeight="1" x14ac:dyDescent="0.25">
      <c r="A192" s="29" t="s">
        <v>17</v>
      </c>
      <c r="B192" s="30">
        <v>15</v>
      </c>
      <c r="C192" s="30">
        <v>54</v>
      </c>
      <c r="D192" s="30">
        <v>904</v>
      </c>
      <c r="E192" s="30">
        <v>0</v>
      </c>
      <c r="F192" s="30">
        <v>0</v>
      </c>
      <c r="G192" s="30">
        <v>0</v>
      </c>
      <c r="H192" s="30">
        <v>0</v>
      </c>
      <c r="I192" s="30">
        <v>0</v>
      </c>
      <c r="J192" s="31">
        <v>0</v>
      </c>
      <c r="K192" s="26"/>
      <c r="L192" s="26"/>
    </row>
    <row r="193" spans="1:12" customFormat="1" ht="21" customHeight="1" x14ac:dyDescent="0.25">
      <c r="A193" s="29" t="s">
        <v>18</v>
      </c>
      <c r="B193" s="30">
        <v>2</v>
      </c>
      <c r="C193" s="30">
        <v>10</v>
      </c>
      <c r="D193" s="30">
        <v>303</v>
      </c>
      <c r="E193" s="30">
        <v>0</v>
      </c>
      <c r="F193" s="30">
        <v>0</v>
      </c>
      <c r="G193" s="30">
        <v>0</v>
      </c>
      <c r="H193" s="30">
        <v>1</v>
      </c>
      <c r="I193" s="30">
        <v>6</v>
      </c>
      <c r="J193" s="31">
        <v>205</v>
      </c>
      <c r="K193" s="26"/>
      <c r="L193" s="26"/>
    </row>
    <row r="194" spans="1:12" customFormat="1" ht="21" customHeight="1" x14ac:dyDescent="0.25">
      <c r="A194" s="28" t="s">
        <v>51</v>
      </c>
      <c r="B194" s="24">
        <f t="shared" ref="B194:J194" si="92">SUM(B195:B199)</f>
        <v>165</v>
      </c>
      <c r="C194" s="24">
        <f t="shared" si="92"/>
        <v>618</v>
      </c>
      <c r="D194" s="24">
        <f t="shared" si="92"/>
        <v>7468</v>
      </c>
      <c r="E194" s="24">
        <f t="shared" si="92"/>
        <v>0</v>
      </c>
      <c r="F194" s="24">
        <f t="shared" si="92"/>
        <v>0</v>
      </c>
      <c r="G194" s="24">
        <f t="shared" si="92"/>
        <v>0</v>
      </c>
      <c r="H194" s="24">
        <f t="shared" si="92"/>
        <v>0</v>
      </c>
      <c r="I194" s="24">
        <f t="shared" si="92"/>
        <v>0</v>
      </c>
      <c r="J194" s="25">
        <f t="shared" si="92"/>
        <v>0</v>
      </c>
      <c r="K194" s="26"/>
      <c r="L194" s="26"/>
    </row>
    <row r="195" spans="1:12" customFormat="1" ht="21" customHeight="1" x14ac:dyDescent="0.25">
      <c r="A195" s="29" t="s">
        <v>20</v>
      </c>
      <c r="B195" s="30">
        <v>16</v>
      </c>
      <c r="C195" s="30">
        <v>58</v>
      </c>
      <c r="D195" s="30">
        <v>498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1">
        <v>0</v>
      </c>
      <c r="K195" s="26"/>
      <c r="L195" s="26"/>
    </row>
    <row r="196" spans="1:12" customFormat="1" ht="21" customHeight="1" x14ac:dyDescent="0.25">
      <c r="A196" s="29" t="s">
        <v>21</v>
      </c>
      <c r="B196" s="30">
        <v>16</v>
      </c>
      <c r="C196" s="30">
        <v>59</v>
      </c>
      <c r="D196" s="30">
        <v>738</v>
      </c>
      <c r="E196" s="30">
        <v>0</v>
      </c>
      <c r="F196" s="30">
        <v>0</v>
      </c>
      <c r="G196" s="30">
        <v>0</v>
      </c>
      <c r="H196" s="30">
        <v>0</v>
      </c>
      <c r="I196" s="30">
        <v>0</v>
      </c>
      <c r="J196" s="31">
        <v>0</v>
      </c>
      <c r="K196" s="26"/>
      <c r="L196" s="26"/>
    </row>
    <row r="197" spans="1:12" customFormat="1" ht="21" customHeight="1" x14ac:dyDescent="0.25">
      <c r="A197" s="29" t="s">
        <v>23</v>
      </c>
      <c r="B197" s="30">
        <v>15</v>
      </c>
      <c r="C197" s="30">
        <v>53</v>
      </c>
      <c r="D197" s="30">
        <v>405</v>
      </c>
      <c r="E197" s="30">
        <v>0</v>
      </c>
      <c r="F197" s="30">
        <v>0</v>
      </c>
      <c r="G197" s="30">
        <v>0</v>
      </c>
      <c r="H197" s="30">
        <v>0</v>
      </c>
      <c r="I197" s="30">
        <v>0</v>
      </c>
      <c r="J197" s="31">
        <v>0</v>
      </c>
      <c r="K197" s="26"/>
      <c r="L197" s="26"/>
    </row>
    <row r="198" spans="1:12" customFormat="1" ht="21" customHeight="1" x14ac:dyDescent="0.25">
      <c r="A198" s="29" t="s">
        <v>24</v>
      </c>
      <c r="B198" s="30">
        <v>113</v>
      </c>
      <c r="C198" s="30">
        <v>428</v>
      </c>
      <c r="D198" s="30">
        <v>5536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1">
        <v>0</v>
      </c>
      <c r="K198" s="26"/>
      <c r="L198" s="26"/>
    </row>
    <row r="199" spans="1:12" customFormat="1" ht="21" customHeight="1" x14ac:dyDescent="0.25">
      <c r="A199" s="29" t="s">
        <v>25</v>
      </c>
      <c r="B199" s="30">
        <v>5</v>
      </c>
      <c r="C199" s="30">
        <v>20</v>
      </c>
      <c r="D199" s="30">
        <v>291</v>
      </c>
      <c r="E199" s="30">
        <v>0</v>
      </c>
      <c r="F199" s="30">
        <v>0</v>
      </c>
      <c r="G199" s="30">
        <v>0</v>
      </c>
      <c r="H199" s="30">
        <v>0</v>
      </c>
      <c r="I199" s="30">
        <v>0</v>
      </c>
      <c r="J199" s="31">
        <v>0</v>
      </c>
      <c r="K199" s="26"/>
      <c r="L199" s="26"/>
    </row>
    <row r="200" spans="1:12" customFormat="1" ht="33.75" customHeight="1" x14ac:dyDescent="0.25">
      <c r="A200" s="33"/>
      <c r="B200" s="38" t="s">
        <v>11</v>
      </c>
      <c r="C200" s="39"/>
      <c r="D200" s="39"/>
      <c r="E200" s="39"/>
      <c r="F200" s="39"/>
      <c r="G200" s="39"/>
      <c r="H200" s="39"/>
      <c r="I200" s="39"/>
      <c r="J200" s="39"/>
      <c r="K200" s="26"/>
      <c r="L200" s="26"/>
    </row>
    <row r="201" spans="1:12" customFormat="1" ht="30" customHeight="1" x14ac:dyDescent="0.25">
      <c r="A201" s="23" t="s">
        <v>50</v>
      </c>
      <c r="B201" s="24">
        <f t="shared" ref="B201:J201" si="93">+B202+B207+B239</f>
        <v>956</v>
      </c>
      <c r="C201" s="24">
        <f t="shared" si="93"/>
        <v>3378</v>
      </c>
      <c r="D201" s="24">
        <f t="shared" si="93"/>
        <v>52621</v>
      </c>
      <c r="E201" s="24">
        <f t="shared" si="93"/>
        <v>39</v>
      </c>
      <c r="F201" s="24">
        <f t="shared" si="93"/>
        <v>243</v>
      </c>
      <c r="G201" s="24">
        <f t="shared" si="93"/>
        <v>4254</v>
      </c>
      <c r="H201" s="24">
        <f t="shared" si="93"/>
        <v>106</v>
      </c>
      <c r="I201" s="24">
        <f t="shared" si="93"/>
        <v>7622</v>
      </c>
      <c r="J201" s="25">
        <f t="shared" si="93"/>
        <v>146332</v>
      </c>
      <c r="K201" s="26"/>
      <c r="L201" s="26"/>
    </row>
    <row r="202" spans="1:12" customFormat="1" ht="21" customHeight="1" x14ac:dyDescent="0.25">
      <c r="A202" s="27" t="s">
        <v>48</v>
      </c>
      <c r="B202" s="24">
        <f>+B203</f>
        <v>70</v>
      </c>
      <c r="C202" s="24">
        <f t="shared" ref="C202:J202" si="94">+C203</f>
        <v>285</v>
      </c>
      <c r="D202" s="24">
        <f t="shared" si="94"/>
        <v>2034</v>
      </c>
      <c r="E202" s="24">
        <f>+E203</f>
        <v>0</v>
      </c>
      <c r="F202" s="24">
        <f t="shared" si="94"/>
        <v>0</v>
      </c>
      <c r="G202" s="24">
        <f t="shared" si="94"/>
        <v>0</v>
      </c>
      <c r="H202" s="24">
        <f t="shared" si="94"/>
        <v>0</v>
      </c>
      <c r="I202" s="24">
        <f t="shared" si="94"/>
        <v>0</v>
      </c>
      <c r="J202" s="25">
        <f t="shared" si="94"/>
        <v>0</v>
      </c>
      <c r="K202" s="26"/>
      <c r="L202" s="26"/>
    </row>
    <row r="203" spans="1:12" customFormat="1" ht="20.100000000000001" customHeight="1" x14ac:dyDescent="0.25">
      <c r="A203" s="28" t="s">
        <v>48</v>
      </c>
      <c r="B203" s="24">
        <f t="shared" ref="B203:J203" si="95">SUM(B204:B206)</f>
        <v>70</v>
      </c>
      <c r="C203" s="24">
        <f t="shared" si="95"/>
        <v>285</v>
      </c>
      <c r="D203" s="24">
        <f t="shared" si="95"/>
        <v>2034</v>
      </c>
      <c r="E203" s="24">
        <f t="shared" si="95"/>
        <v>0</v>
      </c>
      <c r="F203" s="24">
        <f t="shared" si="95"/>
        <v>0</v>
      </c>
      <c r="G203" s="24">
        <f t="shared" si="95"/>
        <v>0</v>
      </c>
      <c r="H203" s="24">
        <f t="shared" si="95"/>
        <v>0</v>
      </c>
      <c r="I203" s="24">
        <f t="shared" si="95"/>
        <v>0</v>
      </c>
      <c r="J203" s="25">
        <f t="shared" si="95"/>
        <v>0</v>
      </c>
      <c r="K203" s="26"/>
      <c r="L203" s="26"/>
    </row>
    <row r="204" spans="1:12" customFormat="1" ht="21" customHeight="1" x14ac:dyDescent="0.25">
      <c r="A204" s="29" t="s">
        <v>56</v>
      </c>
      <c r="B204" s="30">
        <v>67</v>
      </c>
      <c r="C204" s="30">
        <v>268</v>
      </c>
      <c r="D204" s="30">
        <v>1573</v>
      </c>
      <c r="E204" s="30">
        <v>0</v>
      </c>
      <c r="F204" s="30">
        <v>0</v>
      </c>
      <c r="G204" s="30">
        <v>0</v>
      </c>
      <c r="H204" s="30">
        <v>0</v>
      </c>
      <c r="I204" s="30">
        <v>0</v>
      </c>
      <c r="J204" s="31">
        <v>0</v>
      </c>
      <c r="K204" s="26"/>
    </row>
    <row r="205" spans="1:12" customFormat="1" ht="21" customHeight="1" x14ac:dyDescent="0.25">
      <c r="A205" s="29" t="s">
        <v>26</v>
      </c>
      <c r="B205" s="30">
        <v>2</v>
      </c>
      <c r="C205" s="30">
        <v>11</v>
      </c>
      <c r="D205" s="30">
        <v>249</v>
      </c>
      <c r="E205" s="30">
        <v>0</v>
      </c>
      <c r="F205" s="30">
        <v>0</v>
      </c>
      <c r="G205" s="30">
        <v>0</v>
      </c>
      <c r="H205" s="30">
        <v>0</v>
      </c>
      <c r="I205" s="30">
        <v>0</v>
      </c>
      <c r="J205" s="31">
        <v>0</v>
      </c>
      <c r="K205" s="32"/>
    </row>
    <row r="206" spans="1:12" customFormat="1" ht="21" customHeight="1" x14ac:dyDescent="0.25">
      <c r="A206" s="29" t="s">
        <v>61</v>
      </c>
      <c r="B206" s="30">
        <v>1</v>
      </c>
      <c r="C206" s="30">
        <v>6</v>
      </c>
      <c r="D206" s="30">
        <v>212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  <c r="J206" s="31">
        <v>0</v>
      </c>
      <c r="K206" s="26"/>
    </row>
    <row r="207" spans="1:12" customFormat="1" ht="30" customHeight="1" x14ac:dyDescent="0.25">
      <c r="A207" s="33" t="s">
        <v>49</v>
      </c>
      <c r="B207" s="24">
        <f t="shared" ref="B207:J207" si="96">+B208+B234</f>
        <v>512</v>
      </c>
      <c r="C207" s="24">
        <f t="shared" si="96"/>
        <v>1710</v>
      </c>
      <c r="D207" s="24">
        <f t="shared" si="96"/>
        <v>27276</v>
      </c>
      <c r="E207" s="24">
        <f t="shared" si="96"/>
        <v>36</v>
      </c>
      <c r="F207" s="24">
        <f t="shared" si="96"/>
        <v>224</v>
      </c>
      <c r="G207" s="24">
        <f t="shared" si="96"/>
        <v>4018</v>
      </c>
      <c r="H207" s="24">
        <f t="shared" si="96"/>
        <v>90</v>
      </c>
      <c r="I207" s="24">
        <f t="shared" si="96"/>
        <v>7013</v>
      </c>
      <c r="J207" s="25">
        <f t="shared" si="96"/>
        <v>138933</v>
      </c>
      <c r="K207" s="26"/>
    </row>
    <row r="208" spans="1:12" customFormat="1" ht="21" customHeight="1" x14ac:dyDescent="0.25">
      <c r="A208" s="28" t="s">
        <v>49</v>
      </c>
      <c r="B208" s="24">
        <f t="shared" ref="B208:J208" si="97">SUM(B209:B233)</f>
        <v>487</v>
      </c>
      <c r="C208" s="24">
        <f t="shared" si="97"/>
        <v>1568</v>
      </c>
      <c r="D208" s="24">
        <f t="shared" si="97"/>
        <v>23391</v>
      </c>
      <c r="E208" s="24">
        <f t="shared" si="97"/>
        <v>33</v>
      </c>
      <c r="F208" s="24">
        <f t="shared" si="97"/>
        <v>200</v>
      </c>
      <c r="G208" s="24">
        <f t="shared" si="97"/>
        <v>3138</v>
      </c>
      <c r="H208" s="24">
        <f t="shared" si="97"/>
        <v>87</v>
      </c>
      <c r="I208" s="24">
        <f t="shared" si="97"/>
        <v>6963</v>
      </c>
      <c r="J208" s="25">
        <f t="shared" si="97"/>
        <v>138500</v>
      </c>
      <c r="K208" s="26"/>
    </row>
    <row r="209" spans="1:11" customFormat="1" ht="21" customHeight="1" x14ac:dyDescent="0.25">
      <c r="A209" s="29" t="s">
        <v>12</v>
      </c>
      <c r="B209" s="30">
        <v>61</v>
      </c>
      <c r="C209" s="30">
        <v>236</v>
      </c>
      <c r="D209" s="30">
        <v>5870</v>
      </c>
      <c r="E209" s="30">
        <v>0</v>
      </c>
      <c r="F209" s="30">
        <v>0</v>
      </c>
      <c r="G209" s="30">
        <v>0</v>
      </c>
      <c r="H209" s="30">
        <v>0</v>
      </c>
      <c r="I209" s="30">
        <v>0</v>
      </c>
      <c r="J209" s="31">
        <v>0</v>
      </c>
      <c r="K209" s="26"/>
    </row>
    <row r="210" spans="1:11" customFormat="1" ht="21" customHeight="1" x14ac:dyDescent="0.25">
      <c r="A210" s="29" t="s">
        <v>54</v>
      </c>
      <c r="B210" s="30">
        <v>1</v>
      </c>
      <c r="C210" s="30">
        <v>5</v>
      </c>
      <c r="D210" s="30">
        <v>31</v>
      </c>
      <c r="E210" s="30">
        <v>0</v>
      </c>
      <c r="F210" s="30">
        <v>0</v>
      </c>
      <c r="G210" s="30">
        <v>0</v>
      </c>
      <c r="H210" s="30">
        <v>0</v>
      </c>
      <c r="I210" s="30">
        <v>0</v>
      </c>
      <c r="J210" s="31">
        <v>0</v>
      </c>
      <c r="K210" s="26"/>
    </row>
    <row r="211" spans="1:11" customFormat="1" ht="21" customHeight="1" x14ac:dyDescent="0.25">
      <c r="A211" s="29" t="s">
        <v>58</v>
      </c>
      <c r="B211" s="30">
        <v>0</v>
      </c>
      <c r="C211" s="30">
        <v>0</v>
      </c>
      <c r="D211" s="30">
        <v>0</v>
      </c>
      <c r="E211" s="30">
        <v>0</v>
      </c>
      <c r="F211" s="30">
        <v>0</v>
      </c>
      <c r="G211" s="30">
        <v>0</v>
      </c>
      <c r="H211" s="30">
        <v>1</v>
      </c>
      <c r="I211" s="30">
        <v>470</v>
      </c>
      <c r="J211" s="31">
        <v>25198</v>
      </c>
      <c r="K211" s="26"/>
    </row>
    <row r="212" spans="1:11" customFormat="1" ht="21" customHeight="1" x14ac:dyDescent="0.25">
      <c r="A212" s="29" t="s">
        <v>27</v>
      </c>
      <c r="B212" s="30">
        <v>0</v>
      </c>
      <c r="C212" s="30">
        <v>0</v>
      </c>
      <c r="D212" s="30">
        <v>0</v>
      </c>
      <c r="E212" s="30">
        <v>0</v>
      </c>
      <c r="F212" s="30">
        <v>0</v>
      </c>
      <c r="G212" s="30">
        <v>0</v>
      </c>
      <c r="H212" s="30">
        <v>1</v>
      </c>
      <c r="I212" s="30">
        <v>576</v>
      </c>
      <c r="J212" s="31">
        <v>8583</v>
      </c>
      <c r="K212" s="26"/>
    </row>
    <row r="213" spans="1:11" customFormat="1" ht="21" customHeight="1" x14ac:dyDescent="0.25">
      <c r="A213" s="29" t="s">
        <v>28</v>
      </c>
      <c r="B213" s="30">
        <v>36</v>
      </c>
      <c r="C213" s="30">
        <v>98</v>
      </c>
      <c r="D213" s="30">
        <v>668</v>
      </c>
      <c r="E213" s="30">
        <v>0</v>
      </c>
      <c r="F213" s="30">
        <v>0</v>
      </c>
      <c r="G213" s="30">
        <v>0</v>
      </c>
      <c r="H213" s="30">
        <v>0</v>
      </c>
      <c r="I213" s="30">
        <v>0</v>
      </c>
      <c r="J213" s="31">
        <v>0</v>
      </c>
      <c r="K213" s="26"/>
    </row>
    <row r="214" spans="1:11" customFormat="1" ht="21" customHeight="1" x14ac:dyDescent="0.25">
      <c r="A214" s="29" t="s">
        <v>62</v>
      </c>
      <c r="B214" s="30">
        <v>27</v>
      </c>
      <c r="C214" s="30">
        <v>78</v>
      </c>
      <c r="D214" s="30">
        <v>1029</v>
      </c>
      <c r="E214" s="30">
        <v>0</v>
      </c>
      <c r="F214" s="30">
        <v>0</v>
      </c>
      <c r="G214" s="30">
        <v>0</v>
      </c>
      <c r="H214" s="30">
        <v>0</v>
      </c>
      <c r="I214" s="30">
        <v>0</v>
      </c>
      <c r="J214" s="31">
        <v>0</v>
      </c>
      <c r="K214" s="26"/>
    </row>
    <row r="215" spans="1:11" customFormat="1" ht="21" customHeight="1" x14ac:dyDescent="0.25">
      <c r="A215" s="29" t="s">
        <v>30</v>
      </c>
      <c r="B215" s="30">
        <v>0</v>
      </c>
      <c r="C215" s="30">
        <v>0</v>
      </c>
      <c r="D215" s="30">
        <v>0</v>
      </c>
      <c r="E215" s="30">
        <v>1</v>
      </c>
      <c r="F215" s="30">
        <v>8</v>
      </c>
      <c r="G215" s="30">
        <v>38</v>
      </c>
      <c r="H215" s="30">
        <v>1</v>
      </c>
      <c r="I215" s="30">
        <v>224</v>
      </c>
      <c r="J215" s="31">
        <v>1367</v>
      </c>
      <c r="K215" s="26"/>
    </row>
    <row r="216" spans="1:11" customFormat="1" ht="21" customHeight="1" x14ac:dyDescent="0.25">
      <c r="A216" s="29" t="s">
        <v>59</v>
      </c>
      <c r="B216" s="30">
        <v>0</v>
      </c>
      <c r="C216" s="30">
        <v>0</v>
      </c>
      <c r="D216" s="30">
        <v>0</v>
      </c>
      <c r="E216" s="30">
        <v>0</v>
      </c>
      <c r="F216" s="30">
        <v>0</v>
      </c>
      <c r="G216" s="30">
        <v>0</v>
      </c>
      <c r="H216" s="30">
        <v>0</v>
      </c>
      <c r="I216" s="30">
        <v>0</v>
      </c>
      <c r="J216" s="31">
        <v>0</v>
      </c>
      <c r="K216" s="26"/>
    </row>
    <row r="217" spans="1:11" customFormat="1" ht="21" customHeight="1" x14ac:dyDescent="0.25">
      <c r="A217" s="29" t="s">
        <v>31</v>
      </c>
      <c r="B217" s="30">
        <v>6</v>
      </c>
      <c r="C217" s="30">
        <v>18</v>
      </c>
      <c r="D217" s="30">
        <v>178</v>
      </c>
      <c r="E217" s="30">
        <v>0</v>
      </c>
      <c r="F217" s="30">
        <v>0</v>
      </c>
      <c r="G217" s="30">
        <v>0</v>
      </c>
      <c r="H217" s="30">
        <v>1</v>
      </c>
      <c r="I217" s="30">
        <v>120</v>
      </c>
      <c r="J217" s="31">
        <v>731</v>
      </c>
      <c r="K217" s="26"/>
    </row>
    <row r="218" spans="1:11" customFormat="1" ht="21" customHeight="1" x14ac:dyDescent="0.25">
      <c r="A218" s="29" t="s">
        <v>32</v>
      </c>
      <c r="B218" s="30">
        <v>4</v>
      </c>
      <c r="C218" s="30">
        <v>16</v>
      </c>
      <c r="D218" s="30">
        <v>419</v>
      </c>
      <c r="E218" s="30">
        <v>0</v>
      </c>
      <c r="F218" s="30">
        <v>0</v>
      </c>
      <c r="G218" s="30">
        <v>0</v>
      </c>
      <c r="H218" s="30">
        <v>4</v>
      </c>
      <c r="I218" s="30">
        <v>994</v>
      </c>
      <c r="J218" s="31">
        <v>16269</v>
      </c>
      <c r="K218" s="26"/>
    </row>
    <row r="219" spans="1:11" customFormat="1" ht="21" customHeight="1" x14ac:dyDescent="0.25">
      <c r="A219" s="29" t="s">
        <v>33</v>
      </c>
      <c r="B219" s="30">
        <v>40</v>
      </c>
      <c r="C219" s="30">
        <v>138</v>
      </c>
      <c r="D219" s="30">
        <v>2515</v>
      </c>
      <c r="E219" s="30">
        <v>0</v>
      </c>
      <c r="F219" s="30">
        <v>0</v>
      </c>
      <c r="G219" s="30">
        <v>0</v>
      </c>
      <c r="H219" s="30">
        <v>0</v>
      </c>
      <c r="I219" s="30">
        <v>0</v>
      </c>
      <c r="J219" s="31">
        <v>0</v>
      </c>
      <c r="K219" s="26"/>
    </row>
    <row r="220" spans="1:11" customFormat="1" ht="21" customHeight="1" x14ac:dyDescent="0.25">
      <c r="A220" s="29" t="s">
        <v>34</v>
      </c>
      <c r="B220" s="30">
        <v>100</v>
      </c>
      <c r="C220" s="30">
        <v>373</v>
      </c>
      <c r="D220" s="30">
        <v>4470</v>
      </c>
      <c r="E220" s="30">
        <v>0</v>
      </c>
      <c r="F220" s="30">
        <v>0</v>
      </c>
      <c r="G220" s="30">
        <v>0</v>
      </c>
      <c r="H220" s="30">
        <v>48</v>
      </c>
      <c r="I220" s="30">
        <v>1336</v>
      </c>
      <c r="J220" s="31">
        <v>16638</v>
      </c>
      <c r="K220" s="26"/>
    </row>
    <row r="221" spans="1:11" customFormat="1" ht="21" customHeight="1" x14ac:dyDescent="0.25">
      <c r="A221" s="29" t="s">
        <v>35</v>
      </c>
      <c r="B221" s="30">
        <v>26</v>
      </c>
      <c r="C221" s="30">
        <v>68</v>
      </c>
      <c r="D221" s="30">
        <v>541</v>
      </c>
      <c r="E221" s="30">
        <v>0</v>
      </c>
      <c r="F221" s="30">
        <v>0</v>
      </c>
      <c r="G221" s="30">
        <v>0</v>
      </c>
      <c r="H221" s="30">
        <v>0</v>
      </c>
      <c r="I221" s="30">
        <v>0</v>
      </c>
      <c r="J221" s="31">
        <v>0</v>
      </c>
      <c r="K221" s="26"/>
    </row>
    <row r="222" spans="1:11" customFormat="1" ht="21" customHeight="1" x14ac:dyDescent="0.25">
      <c r="A222" s="29" t="s">
        <v>36</v>
      </c>
      <c r="B222" s="30">
        <v>130</v>
      </c>
      <c r="C222" s="30">
        <v>388</v>
      </c>
      <c r="D222" s="30">
        <v>5806</v>
      </c>
      <c r="E222" s="30">
        <v>32</v>
      </c>
      <c r="F222" s="30">
        <v>192</v>
      </c>
      <c r="G222" s="30">
        <v>3100</v>
      </c>
      <c r="H222" s="30">
        <v>7</v>
      </c>
      <c r="I222" s="30">
        <v>190</v>
      </c>
      <c r="J222" s="31">
        <v>4372</v>
      </c>
      <c r="K222" s="26"/>
    </row>
    <row r="223" spans="1:11" customFormat="1" ht="20.100000000000001" customHeight="1" x14ac:dyDescent="0.25">
      <c r="A223" s="33" t="s">
        <v>70</v>
      </c>
      <c r="B223" s="30"/>
      <c r="C223" s="30"/>
      <c r="D223" s="30"/>
      <c r="E223" s="30"/>
      <c r="F223" s="30"/>
      <c r="G223" s="30"/>
      <c r="H223" s="30"/>
      <c r="I223" s="30"/>
      <c r="J223" s="31"/>
      <c r="K223" s="26"/>
    </row>
    <row r="224" spans="1:11" customFormat="1" ht="20.100000000000001" customHeight="1" x14ac:dyDescent="0.25">
      <c r="A224" s="29" t="s">
        <v>37</v>
      </c>
      <c r="B224" s="30">
        <v>0</v>
      </c>
      <c r="C224" s="30">
        <v>0</v>
      </c>
      <c r="D224" s="30">
        <v>0</v>
      </c>
      <c r="E224" s="30">
        <v>0</v>
      </c>
      <c r="F224" s="30">
        <v>0</v>
      </c>
      <c r="G224" s="30">
        <v>0</v>
      </c>
      <c r="H224" s="30">
        <v>1</v>
      </c>
      <c r="I224" s="30">
        <v>120</v>
      </c>
      <c r="J224" s="31">
        <v>1509</v>
      </c>
      <c r="K224" s="26"/>
    </row>
    <row r="225" spans="1:12" customFormat="1" ht="20.100000000000001" customHeight="1" x14ac:dyDescent="0.25">
      <c r="A225" s="29" t="s">
        <v>38</v>
      </c>
      <c r="B225" s="30">
        <v>6</v>
      </c>
      <c r="C225" s="30">
        <v>13</v>
      </c>
      <c r="D225" s="30">
        <v>110</v>
      </c>
      <c r="E225" s="30">
        <v>0</v>
      </c>
      <c r="F225" s="30">
        <v>0</v>
      </c>
      <c r="G225" s="30">
        <v>0</v>
      </c>
      <c r="H225" s="30">
        <v>0</v>
      </c>
      <c r="I225" s="30">
        <v>0</v>
      </c>
      <c r="J225" s="31">
        <v>0</v>
      </c>
      <c r="K225" s="26"/>
    </row>
    <row r="226" spans="1:12" customFormat="1" ht="20.100000000000001" customHeight="1" x14ac:dyDescent="0.25">
      <c r="A226" s="29" t="s">
        <v>39</v>
      </c>
      <c r="B226" s="30">
        <v>1</v>
      </c>
      <c r="C226" s="30">
        <v>5</v>
      </c>
      <c r="D226" s="30">
        <v>244</v>
      </c>
      <c r="E226" s="30">
        <v>0</v>
      </c>
      <c r="F226" s="30">
        <v>0</v>
      </c>
      <c r="G226" s="30">
        <v>0</v>
      </c>
      <c r="H226" s="30">
        <v>1</v>
      </c>
      <c r="I226" s="30">
        <v>351</v>
      </c>
      <c r="J226" s="31">
        <v>5557</v>
      </c>
      <c r="K226" s="26"/>
    </row>
    <row r="227" spans="1:12" customFormat="1" ht="20.100000000000001" customHeight="1" x14ac:dyDescent="0.25">
      <c r="A227" s="29" t="s">
        <v>40</v>
      </c>
      <c r="B227" s="30">
        <v>0</v>
      </c>
      <c r="C227" s="30">
        <v>0</v>
      </c>
      <c r="D227" s="30">
        <v>0</v>
      </c>
      <c r="E227" s="30">
        <v>0</v>
      </c>
      <c r="F227" s="30">
        <v>0</v>
      </c>
      <c r="G227" s="30">
        <v>0</v>
      </c>
      <c r="H227" s="30">
        <v>3</v>
      </c>
      <c r="I227" s="30">
        <v>501</v>
      </c>
      <c r="J227" s="31">
        <v>3038</v>
      </c>
      <c r="K227" s="26"/>
    </row>
    <row r="228" spans="1:12" customFormat="1" ht="20.100000000000001" customHeight="1" x14ac:dyDescent="0.25">
      <c r="A228" s="29" t="s">
        <v>63</v>
      </c>
      <c r="B228" s="30">
        <v>0</v>
      </c>
      <c r="C228" s="30">
        <v>0</v>
      </c>
      <c r="D228" s="30">
        <v>0</v>
      </c>
      <c r="E228" s="30">
        <v>0</v>
      </c>
      <c r="F228" s="30">
        <v>0</v>
      </c>
      <c r="G228" s="30">
        <v>0</v>
      </c>
      <c r="H228" s="30">
        <v>2</v>
      </c>
      <c r="I228" s="30">
        <v>221</v>
      </c>
      <c r="J228" s="31">
        <v>7171</v>
      </c>
      <c r="K228" s="26"/>
    </row>
    <row r="229" spans="1:12" customFormat="1" ht="20.100000000000001" customHeight="1" x14ac:dyDescent="0.25">
      <c r="A229" s="29" t="s">
        <v>41</v>
      </c>
      <c r="B229" s="30">
        <v>0</v>
      </c>
      <c r="C229" s="30">
        <v>0</v>
      </c>
      <c r="D229" s="30">
        <v>0</v>
      </c>
      <c r="E229" s="30">
        <v>0</v>
      </c>
      <c r="F229" s="30">
        <v>0</v>
      </c>
      <c r="G229" s="30">
        <v>0</v>
      </c>
      <c r="H229" s="30">
        <v>8</v>
      </c>
      <c r="I229" s="30">
        <v>1528</v>
      </c>
      <c r="J229" s="31">
        <v>39517</v>
      </c>
      <c r="K229" s="26"/>
    </row>
    <row r="230" spans="1:12" customFormat="1" ht="20.100000000000001" customHeight="1" x14ac:dyDescent="0.25">
      <c r="A230" s="29" t="s">
        <v>42</v>
      </c>
      <c r="B230" s="30">
        <v>0</v>
      </c>
      <c r="C230" s="30">
        <v>0</v>
      </c>
      <c r="D230" s="30">
        <v>0</v>
      </c>
      <c r="E230" s="30">
        <v>0</v>
      </c>
      <c r="F230" s="30">
        <v>0</v>
      </c>
      <c r="G230" s="30">
        <v>0</v>
      </c>
      <c r="H230" s="30">
        <v>2</v>
      </c>
      <c r="I230" s="30">
        <v>199</v>
      </c>
      <c r="J230" s="31">
        <v>5275</v>
      </c>
      <c r="K230" s="26"/>
    </row>
    <row r="231" spans="1:12" customFormat="1" ht="20.100000000000001" customHeight="1" x14ac:dyDescent="0.25">
      <c r="A231" s="29" t="s">
        <v>60</v>
      </c>
      <c r="B231" s="30">
        <v>9</v>
      </c>
      <c r="C231" s="30">
        <v>17</v>
      </c>
      <c r="D231" s="30">
        <v>153</v>
      </c>
      <c r="E231" s="30">
        <v>0</v>
      </c>
      <c r="F231" s="30">
        <v>0</v>
      </c>
      <c r="G231" s="30">
        <v>0</v>
      </c>
      <c r="H231" s="30">
        <v>0</v>
      </c>
      <c r="I231" s="30">
        <v>0</v>
      </c>
      <c r="J231" s="31">
        <v>0</v>
      </c>
      <c r="K231" s="26"/>
    </row>
    <row r="232" spans="1:12" customFormat="1" ht="20.100000000000001" customHeight="1" x14ac:dyDescent="0.25">
      <c r="A232" s="29" t="s">
        <v>43</v>
      </c>
      <c r="B232" s="30">
        <v>23</v>
      </c>
      <c r="C232" s="30">
        <v>69</v>
      </c>
      <c r="D232" s="30">
        <v>681</v>
      </c>
      <c r="E232" s="30">
        <v>0</v>
      </c>
      <c r="F232" s="30">
        <v>0</v>
      </c>
      <c r="G232" s="30">
        <v>0</v>
      </c>
      <c r="H232" s="30">
        <v>6</v>
      </c>
      <c r="I232" s="30">
        <v>128</v>
      </c>
      <c r="J232" s="31">
        <v>3171</v>
      </c>
      <c r="K232" s="26"/>
    </row>
    <row r="233" spans="1:12" customFormat="1" ht="20.100000000000001" customHeight="1" x14ac:dyDescent="0.25">
      <c r="A233" s="29" t="s">
        <v>53</v>
      </c>
      <c r="B233" s="30">
        <v>17</v>
      </c>
      <c r="C233" s="30">
        <v>46</v>
      </c>
      <c r="D233" s="30">
        <v>676</v>
      </c>
      <c r="E233" s="30">
        <v>0</v>
      </c>
      <c r="F233" s="30">
        <v>0</v>
      </c>
      <c r="G233" s="30">
        <v>0</v>
      </c>
      <c r="H233" s="30">
        <v>1</v>
      </c>
      <c r="I233" s="30">
        <v>5</v>
      </c>
      <c r="J233" s="31">
        <v>104</v>
      </c>
      <c r="K233" s="26"/>
    </row>
    <row r="234" spans="1:12" customFormat="1" ht="20.100000000000001" customHeight="1" x14ac:dyDescent="0.25">
      <c r="A234" s="28" t="s">
        <v>52</v>
      </c>
      <c r="B234" s="24">
        <f t="shared" ref="B234:J234" si="98">SUM(B235:B238)</f>
        <v>25</v>
      </c>
      <c r="C234" s="24">
        <f t="shared" si="98"/>
        <v>142</v>
      </c>
      <c r="D234" s="24">
        <f t="shared" si="98"/>
        <v>3885</v>
      </c>
      <c r="E234" s="24">
        <f t="shared" si="98"/>
        <v>3</v>
      </c>
      <c r="F234" s="24">
        <f t="shared" si="98"/>
        <v>24</v>
      </c>
      <c r="G234" s="24">
        <f t="shared" si="98"/>
        <v>880</v>
      </c>
      <c r="H234" s="24">
        <f t="shared" si="98"/>
        <v>3</v>
      </c>
      <c r="I234" s="24">
        <f t="shared" si="98"/>
        <v>50</v>
      </c>
      <c r="J234" s="25">
        <f t="shared" si="98"/>
        <v>433</v>
      </c>
      <c r="K234" s="26"/>
    </row>
    <row r="235" spans="1:12" customFormat="1" ht="20.100000000000001" customHeight="1" x14ac:dyDescent="0.25">
      <c r="A235" s="34" t="s">
        <v>44</v>
      </c>
      <c r="B235" s="30">
        <v>0</v>
      </c>
      <c r="C235" s="30">
        <v>0</v>
      </c>
      <c r="D235" s="30">
        <v>0</v>
      </c>
      <c r="E235" s="30">
        <v>0</v>
      </c>
      <c r="F235" s="30">
        <v>0</v>
      </c>
      <c r="G235" s="30">
        <v>0</v>
      </c>
      <c r="H235" s="30">
        <v>1</v>
      </c>
      <c r="I235" s="30">
        <v>24</v>
      </c>
      <c r="J235" s="31">
        <v>71</v>
      </c>
      <c r="K235" s="26"/>
    </row>
    <row r="236" spans="1:12" customFormat="1" ht="20.100000000000001" customHeight="1" x14ac:dyDescent="0.25">
      <c r="A236" s="34" t="s">
        <v>45</v>
      </c>
      <c r="B236" s="30">
        <v>3</v>
      </c>
      <c r="C236" s="30">
        <v>4</v>
      </c>
      <c r="D236" s="30">
        <v>20</v>
      </c>
      <c r="E236" s="30">
        <v>0</v>
      </c>
      <c r="F236" s="30">
        <v>0</v>
      </c>
      <c r="G236" s="30">
        <v>0</v>
      </c>
      <c r="H236" s="30">
        <v>2</v>
      </c>
      <c r="I236" s="30">
        <v>26</v>
      </c>
      <c r="J236" s="31">
        <v>362</v>
      </c>
      <c r="K236" s="26"/>
      <c r="L236" s="26"/>
    </row>
    <row r="237" spans="1:12" customFormat="1" ht="20.100000000000001" customHeight="1" x14ac:dyDescent="0.25">
      <c r="A237" s="34" t="s">
        <v>71</v>
      </c>
      <c r="B237" s="30">
        <v>1</v>
      </c>
      <c r="C237" s="30">
        <v>6</v>
      </c>
      <c r="D237" s="30">
        <v>298</v>
      </c>
      <c r="E237" s="30">
        <v>0</v>
      </c>
      <c r="F237" s="30">
        <v>0</v>
      </c>
      <c r="G237" s="30">
        <v>0</v>
      </c>
      <c r="H237" s="30">
        <v>0</v>
      </c>
      <c r="I237" s="30">
        <v>0</v>
      </c>
      <c r="J237" s="31">
        <v>0</v>
      </c>
      <c r="K237" s="26"/>
      <c r="L237" s="26"/>
    </row>
    <row r="238" spans="1:12" customFormat="1" ht="20.100000000000001" customHeight="1" x14ac:dyDescent="0.25">
      <c r="A238" s="34" t="s">
        <v>47</v>
      </c>
      <c r="B238" s="30">
        <v>21</v>
      </c>
      <c r="C238" s="30">
        <v>132</v>
      </c>
      <c r="D238" s="30">
        <v>3567</v>
      </c>
      <c r="E238" s="30">
        <v>3</v>
      </c>
      <c r="F238" s="30">
        <v>24</v>
      </c>
      <c r="G238" s="30">
        <v>880</v>
      </c>
      <c r="H238" s="30">
        <v>0</v>
      </c>
      <c r="I238" s="30">
        <v>0</v>
      </c>
      <c r="J238" s="31">
        <v>0</v>
      </c>
      <c r="K238" s="26"/>
      <c r="L238" s="26"/>
    </row>
    <row r="239" spans="1:12" customFormat="1" ht="20.100000000000001" customHeight="1" x14ac:dyDescent="0.25">
      <c r="A239" s="35" t="s">
        <v>13</v>
      </c>
      <c r="B239" s="36">
        <f t="shared" ref="B239:J239" si="99">+B240+B246</f>
        <v>374</v>
      </c>
      <c r="C239" s="36">
        <f t="shared" si="99"/>
        <v>1383</v>
      </c>
      <c r="D239" s="36">
        <f t="shared" si="99"/>
        <v>23311</v>
      </c>
      <c r="E239" s="36">
        <f t="shared" si="99"/>
        <v>3</v>
      </c>
      <c r="F239" s="36">
        <f t="shared" si="99"/>
        <v>19</v>
      </c>
      <c r="G239" s="36">
        <f t="shared" si="99"/>
        <v>236</v>
      </c>
      <c r="H239" s="36">
        <f t="shared" si="99"/>
        <v>16</v>
      </c>
      <c r="I239" s="36">
        <f t="shared" si="99"/>
        <v>609</v>
      </c>
      <c r="J239" s="36">
        <f t="shared" si="99"/>
        <v>7399</v>
      </c>
      <c r="K239" s="26"/>
      <c r="L239" s="26"/>
    </row>
    <row r="240" spans="1:12" customFormat="1" ht="20.100000000000001" customHeight="1" x14ac:dyDescent="0.25">
      <c r="A240" s="28" t="s">
        <v>14</v>
      </c>
      <c r="B240" s="24">
        <f t="shared" ref="B240:H240" si="100">SUM(B241:B245)</f>
        <v>159</v>
      </c>
      <c r="C240" s="24">
        <f t="shared" si="100"/>
        <v>571</v>
      </c>
      <c r="D240" s="24">
        <f t="shared" si="100"/>
        <v>8261</v>
      </c>
      <c r="E240" s="24">
        <f t="shared" si="100"/>
        <v>3</v>
      </c>
      <c r="F240" s="24">
        <f t="shared" si="100"/>
        <v>19</v>
      </c>
      <c r="G240" s="24">
        <f t="shared" si="100"/>
        <v>236</v>
      </c>
      <c r="H240" s="24">
        <f t="shared" si="100"/>
        <v>15</v>
      </c>
      <c r="I240" s="24">
        <f t="shared" ref="I240:J240" si="101">SUM(I241:I245)</f>
        <v>547</v>
      </c>
      <c r="J240" s="25">
        <f t="shared" si="101"/>
        <v>6927</v>
      </c>
      <c r="K240" s="26"/>
      <c r="L240" s="26"/>
    </row>
    <row r="241" spans="1:12" customFormat="1" ht="20.100000000000001" customHeight="1" x14ac:dyDescent="0.25">
      <c r="A241" s="29" t="s">
        <v>69</v>
      </c>
      <c r="B241" s="30">
        <v>1</v>
      </c>
      <c r="C241" s="30">
        <v>3</v>
      </c>
      <c r="D241" s="30">
        <v>55</v>
      </c>
      <c r="E241" s="30">
        <v>0</v>
      </c>
      <c r="F241" s="30">
        <v>0</v>
      </c>
      <c r="G241" s="30">
        <v>0</v>
      </c>
      <c r="H241" s="30">
        <v>0</v>
      </c>
      <c r="I241" s="30">
        <v>0</v>
      </c>
      <c r="J241" s="31">
        <v>0</v>
      </c>
      <c r="K241" s="26"/>
      <c r="L241" s="26"/>
    </row>
    <row r="242" spans="1:12" customFormat="1" ht="20.100000000000001" customHeight="1" x14ac:dyDescent="0.25">
      <c r="A242" s="29" t="s">
        <v>15</v>
      </c>
      <c r="B242" s="30">
        <v>38</v>
      </c>
      <c r="C242" s="30">
        <v>114</v>
      </c>
      <c r="D242" s="30">
        <v>455</v>
      </c>
      <c r="E242" s="30">
        <v>0</v>
      </c>
      <c r="F242" s="30">
        <v>0</v>
      </c>
      <c r="G242" s="30">
        <v>0</v>
      </c>
      <c r="H242" s="30">
        <v>0</v>
      </c>
      <c r="I242" s="30">
        <v>0</v>
      </c>
      <c r="J242" s="31">
        <v>0</v>
      </c>
      <c r="K242" s="26"/>
      <c r="L242" s="26"/>
    </row>
    <row r="243" spans="1:12" customFormat="1" ht="20.100000000000001" customHeight="1" x14ac:dyDescent="0.25">
      <c r="A243" s="29" t="s">
        <v>16</v>
      </c>
      <c r="B243" s="30">
        <v>108</v>
      </c>
      <c r="C243" s="30">
        <v>398</v>
      </c>
      <c r="D243" s="30">
        <v>6992</v>
      </c>
      <c r="E243" s="30">
        <v>2</v>
      </c>
      <c r="F243" s="30">
        <v>12</v>
      </c>
      <c r="G243" s="30">
        <v>41</v>
      </c>
      <c r="H243" s="30">
        <v>3</v>
      </c>
      <c r="I243" s="30">
        <v>195</v>
      </c>
      <c r="J243" s="31">
        <v>477</v>
      </c>
      <c r="K243" s="26"/>
      <c r="L243" s="26"/>
    </row>
    <row r="244" spans="1:12" customFormat="1" ht="20.100000000000001" customHeight="1" x14ac:dyDescent="0.25">
      <c r="A244" s="29" t="s">
        <v>18</v>
      </c>
      <c r="B244" s="30">
        <v>2</v>
      </c>
      <c r="C244" s="30">
        <v>16</v>
      </c>
      <c r="D244" s="30">
        <v>454</v>
      </c>
      <c r="E244" s="30">
        <v>1</v>
      </c>
      <c r="F244" s="30">
        <v>7</v>
      </c>
      <c r="G244" s="30">
        <v>195</v>
      </c>
      <c r="H244" s="30">
        <v>0</v>
      </c>
      <c r="I244" s="30">
        <v>0</v>
      </c>
      <c r="J244" s="31">
        <v>0</v>
      </c>
      <c r="K244" s="26"/>
      <c r="L244" s="26"/>
    </row>
    <row r="245" spans="1:12" customFormat="1" ht="20.100000000000001" customHeight="1" x14ac:dyDescent="0.25">
      <c r="A245" s="29" t="s">
        <v>19</v>
      </c>
      <c r="B245" s="30">
        <v>10</v>
      </c>
      <c r="C245" s="30">
        <v>40</v>
      </c>
      <c r="D245" s="30">
        <v>305</v>
      </c>
      <c r="E245" s="30">
        <v>0</v>
      </c>
      <c r="F245" s="30">
        <v>0</v>
      </c>
      <c r="G245" s="30">
        <v>0</v>
      </c>
      <c r="H245" s="30">
        <v>12</v>
      </c>
      <c r="I245" s="30">
        <v>352</v>
      </c>
      <c r="J245" s="31">
        <v>6450</v>
      </c>
      <c r="K245" s="26"/>
      <c r="L245" s="26"/>
    </row>
    <row r="246" spans="1:12" customFormat="1" ht="20.100000000000001" customHeight="1" x14ac:dyDescent="0.25">
      <c r="A246" s="28" t="s">
        <v>51</v>
      </c>
      <c r="B246" s="24">
        <f t="shared" ref="B246:J246" si="102">SUM(B247:B250)</f>
        <v>215</v>
      </c>
      <c r="C246" s="24">
        <f t="shared" si="102"/>
        <v>812</v>
      </c>
      <c r="D246" s="24">
        <f t="shared" si="102"/>
        <v>15050</v>
      </c>
      <c r="E246" s="24">
        <f t="shared" si="102"/>
        <v>0</v>
      </c>
      <c r="F246" s="24">
        <f t="shared" si="102"/>
        <v>0</v>
      </c>
      <c r="G246" s="24">
        <f t="shared" si="102"/>
        <v>0</v>
      </c>
      <c r="H246" s="24">
        <f t="shared" si="102"/>
        <v>1</v>
      </c>
      <c r="I246" s="24">
        <f t="shared" si="102"/>
        <v>62</v>
      </c>
      <c r="J246" s="25">
        <f t="shared" si="102"/>
        <v>472</v>
      </c>
      <c r="K246" s="26"/>
      <c r="L246" s="26"/>
    </row>
    <row r="247" spans="1:12" customFormat="1" ht="20.100000000000001" customHeight="1" x14ac:dyDescent="0.25">
      <c r="A247" s="29" t="s">
        <v>20</v>
      </c>
      <c r="B247" s="30">
        <v>11</v>
      </c>
      <c r="C247" s="30">
        <v>44</v>
      </c>
      <c r="D247" s="30">
        <v>855</v>
      </c>
      <c r="E247" s="30">
        <v>0</v>
      </c>
      <c r="F247" s="30">
        <v>0</v>
      </c>
      <c r="G247" s="30">
        <v>0</v>
      </c>
      <c r="H247" s="30">
        <v>0</v>
      </c>
      <c r="I247" s="30">
        <v>0</v>
      </c>
      <c r="J247" s="31">
        <v>0</v>
      </c>
      <c r="K247" s="26"/>
      <c r="L247" s="26"/>
    </row>
    <row r="248" spans="1:12" customFormat="1" ht="20.100000000000001" customHeight="1" x14ac:dyDescent="0.25">
      <c r="A248" s="29" t="s">
        <v>21</v>
      </c>
      <c r="B248" s="30">
        <v>60</v>
      </c>
      <c r="C248" s="30">
        <v>195</v>
      </c>
      <c r="D248" s="30">
        <v>3692</v>
      </c>
      <c r="E248" s="30">
        <v>0</v>
      </c>
      <c r="F248" s="30">
        <v>0</v>
      </c>
      <c r="G248" s="30">
        <v>0</v>
      </c>
      <c r="H248" s="30">
        <v>0</v>
      </c>
      <c r="I248" s="30">
        <v>0</v>
      </c>
      <c r="J248" s="31">
        <v>0</v>
      </c>
      <c r="K248" s="26"/>
      <c r="L248" s="26"/>
    </row>
    <row r="249" spans="1:12" customFormat="1" ht="20.100000000000001" customHeight="1" x14ac:dyDescent="0.25">
      <c r="A249" s="29" t="s">
        <v>23</v>
      </c>
      <c r="B249" s="30">
        <v>59</v>
      </c>
      <c r="C249" s="30">
        <v>177</v>
      </c>
      <c r="D249" s="30">
        <v>2808</v>
      </c>
      <c r="E249" s="30">
        <v>0</v>
      </c>
      <c r="F249" s="30">
        <v>0</v>
      </c>
      <c r="G249" s="30">
        <v>0</v>
      </c>
      <c r="H249" s="30">
        <v>0</v>
      </c>
      <c r="I249" s="30">
        <v>0</v>
      </c>
      <c r="J249" s="31">
        <v>0</v>
      </c>
      <c r="K249" s="26"/>
      <c r="L249" s="26"/>
    </row>
    <row r="250" spans="1:12" customFormat="1" ht="20.100000000000001" customHeight="1" x14ac:dyDescent="0.25">
      <c r="A250" s="29" t="s">
        <v>25</v>
      </c>
      <c r="B250" s="30">
        <v>85</v>
      </c>
      <c r="C250" s="30">
        <v>396</v>
      </c>
      <c r="D250" s="30">
        <v>7695</v>
      </c>
      <c r="E250" s="30">
        <v>0</v>
      </c>
      <c r="F250" s="30">
        <v>0</v>
      </c>
      <c r="G250" s="30">
        <v>0</v>
      </c>
      <c r="H250" s="30">
        <v>1</v>
      </c>
      <c r="I250" s="30">
        <v>62</v>
      </c>
      <c r="J250" s="31">
        <v>472</v>
      </c>
      <c r="K250" s="26"/>
      <c r="L250" s="26"/>
    </row>
    <row r="251" spans="1:12" s="2" customFormat="1" ht="3" customHeight="1" x14ac:dyDescent="0.2">
      <c r="A251" s="14"/>
      <c r="B251" s="15"/>
      <c r="C251" s="15"/>
      <c r="D251" s="15"/>
      <c r="E251" s="15"/>
      <c r="F251" s="15"/>
      <c r="G251" s="15"/>
      <c r="H251" s="15"/>
      <c r="I251" s="15"/>
      <c r="J251" s="15"/>
      <c r="K251" s="1"/>
    </row>
    <row r="252" spans="1:12" ht="15.75" customHeight="1" x14ac:dyDescent="0.2">
      <c r="A252" s="16" t="s">
        <v>67</v>
      </c>
      <c r="B252" s="16"/>
      <c r="C252" s="16"/>
      <c r="D252" s="17"/>
      <c r="E252" s="17"/>
      <c r="F252" s="17"/>
      <c r="G252" s="17"/>
      <c r="H252" s="17"/>
      <c r="I252" s="18"/>
      <c r="J252" s="18"/>
    </row>
    <row r="253" spans="1:12" ht="15" customHeight="1" x14ac:dyDescent="0.2">
      <c r="A253" s="20" t="s">
        <v>75</v>
      </c>
      <c r="B253" s="20"/>
      <c r="C253" s="20"/>
      <c r="D253" s="20"/>
      <c r="E253" s="20"/>
      <c r="F253" s="19"/>
      <c r="G253" s="19"/>
      <c r="H253" s="19"/>
      <c r="I253" s="19"/>
      <c r="J253" s="19"/>
    </row>
    <row r="254" spans="1:12" ht="15" customHeight="1" x14ac:dyDescent="0.2">
      <c r="A254" s="21" t="s">
        <v>76</v>
      </c>
      <c r="B254" s="22"/>
      <c r="C254" s="22"/>
      <c r="D254" s="22"/>
      <c r="E254" s="22"/>
      <c r="F254" s="22"/>
      <c r="G254" s="22"/>
      <c r="H254" s="22"/>
      <c r="I254" s="19"/>
      <c r="J254" s="19"/>
    </row>
    <row r="255" spans="1:12" ht="15" customHeight="1" x14ac:dyDescent="0.25">
      <c r="A255" s="19" t="s">
        <v>74</v>
      </c>
      <c r="B255" s="19"/>
      <c r="C255" s="19"/>
      <c r="D255" s="19"/>
      <c r="E255" s="19"/>
      <c r="F255" s="19"/>
      <c r="G255" s="19"/>
      <c r="H255" s="19"/>
      <c r="I255" s="19"/>
      <c r="J255" s="19"/>
    </row>
    <row r="256" spans="1:12" ht="12.75" customHeight="1" x14ac:dyDescent="0.25"/>
    <row r="257" ht="12.75" customHeight="1" x14ac:dyDescent="0.25"/>
    <row r="258" ht="12.75" customHeight="1" x14ac:dyDescent="0.25"/>
  </sheetData>
  <mergeCells count="11">
    <mergeCell ref="B200:J200"/>
    <mergeCell ref="A2:J2"/>
    <mergeCell ref="A3:J3"/>
    <mergeCell ref="A5:A7"/>
    <mergeCell ref="B5:J5"/>
    <mergeCell ref="B6:D6"/>
    <mergeCell ref="E6:G6"/>
    <mergeCell ref="H6:J6"/>
    <mergeCell ref="B67:J67"/>
    <mergeCell ref="B113:J113"/>
    <mergeCell ref="B151:J151"/>
  </mergeCells>
  <pageMargins left="0.74803149606299213" right="0.74803149606299213" top="0.98425196850393704" bottom="0.98425196850393704" header="0" footer="0"/>
  <pageSetup scale="60" firstPageNumber="25" fitToHeight="0" orientation="portrait" useFirstPageNumber="1" r:id="rId1"/>
  <headerFooter alignWithMargins="0">
    <oddFooter>&amp;L&amp;"Arial,Normal"&amp;14&amp;P</oddFooter>
  </headerFooter>
  <ignoredErrors>
    <ignoredError sqref="B35:J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</vt:lpstr>
      <vt:lpstr>'cuadro 6'!Área_de_impresión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2022-08-24T13:24:55Z</cp:lastPrinted>
  <dcterms:created xsi:type="dcterms:W3CDTF">2022-03-03T15:16:48Z</dcterms:created>
  <dcterms:modified xsi:type="dcterms:W3CDTF">2022-09-01T17:54:00Z</dcterms:modified>
</cp:coreProperties>
</file>